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58" documentId="13_ncr:1_{F6CB121F-512D-4AA6-A0C1-0FB36C537598}" xr6:coauthVersionLast="47" xr6:coauthVersionMax="47" xr10:uidLastSave="{A1D89C8D-75D0-4CEC-A2BD-0D859D2AAE54}"/>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<sst xmlns="http://schemas.openxmlformats.org/spreadsheetml/2006/main" count="178575" uniqueCount="39070">
  <si>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</si>
  <si>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</si>
  <si>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</si>
  <si>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</si>
  <si>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</si>
  <si>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</si>
  <si>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</si>
  <si>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</si>
  <si>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</si>
  <si>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</si>
  <si>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</si>
  <si>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</si>
  <si>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</si>
  <si>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</si>
  <si>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</si>
  <si>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</si>
  <si>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</si>
  <si>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</si>
  <si>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</si>
  <si>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</si>
  <si>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</si>
  <si>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</si>
  <si>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</si>
  <si>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</si>
  <si>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</si>
  <si>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</si>
  <si>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</si>
  <si>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</si>
  <si>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</si>
  <si>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</si>
  <si>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</si>
  <si>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</si>
  <si>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</si>
  <si>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</si>
  <si>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</si>
  <si>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</si>
  <si>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</si>
  <si>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</si>
  <si>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</si>
  <si>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</si>
  <si>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</si>
  <si>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</si>
  <si>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</si>
  <si>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</si>
  <si>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</si>
  <si>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</si>
  <si>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</si>
  <si>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</si>
  <si>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</si>
  <si>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</si>
  <si>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</si>
  <si>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</si>
  <si>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</si>
  <si>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</si>
  <si>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</si>
  <si>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</si>
  <si>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</si>
  <si>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</si>
  <si>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</si>
  <si>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</si>
  <si>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</si>
  <si>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</si>
  <si>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</si>
  <si>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</si>
  <si>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</si>
  <si>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</si>
  <si>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</si>
  <si>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</si>
  <si>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</si>
  <si>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</si>
  <si>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</si>
  <si>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</si>
  <si>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</si>
  <si>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</si>
  <si>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</si>
  <si>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</si>
  <si>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</si>
  <si>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</si>
  <si>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</si>
  <si>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</si>
  <si>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</si>
  <si>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</si>
  <si>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</si>
  <si>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</si>
  <si>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</si>
  <si>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</si>
  <si>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</si>
  <si>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</si>
  <si>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</si>
  <si>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</si>
  <si>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</si>
  <si>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</si>
  <si>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</si>
  <si>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</si>
  <si>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</si>
  <si>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</si>
  <si>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</si>
  <si>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</si>
  <si>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</si>
  <si>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</si>
  <si>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</si>
  <si>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</si>
  <si>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</si>
  <si>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</si>
  <si>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</si>
  <si>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</si>
  <si>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</si>
  <si>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</si>
  <si>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</si>
  <si>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</si>
  <si>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</si>
  <si>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</si>
  <si>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</si>
  <si>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</si>
  <si>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</si>
  <si>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</si>
  <si>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</si>
  <si>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</si>
  <si>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</si>
  <si>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</si>
  <si>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</si>
  <si>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</si>
  <si>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</si>
  <si>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</si>
  <si>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</si>
  <si>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</si>
  <si>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</si>
  <si>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</si>
  <si>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</si>
  <si>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</si>
  <si>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</si>
  <si>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</si>
  <si>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</si>
  <si>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</si>
  <si>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</si>
  <si>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</si>
  <si>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</si>
  <si>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</si>
  <si>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</si>
  <si>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</si>
  <si>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</si>
  <si>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</si>
  <si>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</si>
  <si>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</si>
  <si>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</si>
  <si>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</si>
  <si>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</si>
  <si>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</si>
  <si>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</si>
  <si>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</si>
  <si>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</si>
  <si>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</si>
  <si>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</si>
  <si>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</si>
  <si>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</si>
  <si>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</si>
  <si>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</si>
  <si>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</si>
  <si>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</si>
  <si>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</si>
  <si>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</si>
  <si>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</si>
  <si>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</si>
  <si>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</si>
  <si>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</si>
  <si>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</si>
  <si>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</si>
  <si>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</si>
  <si>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</si>
  <si>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</si>
  <si>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</si>
  <si>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</si>
  <si>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</si>
  <si>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</si>
  <si>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</si>
  <si>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</si>
  <si>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</si>
  <si>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</si>
  <si>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</si>
  <si>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</si>
  <si>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</si>
  <si>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</si>
  <si>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</si>
  <si>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</si>
  <si>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</si>
  <si>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</si>
  <si>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</si>
  <si>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</si>
  <si>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</si>
  <si>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</si>
  <si>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</si>
  <si>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</si>
  <si>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</si>
  <si>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</si>
  <si>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</si>
  <si>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</si>
  <si>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</si>
  <si>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</si>
  <si>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</si>
  <si>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</si>
  <si>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</si>
  <si>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</si>
  <si>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</si>
  <si>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</si>
  <si>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</si>
  <si>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</si>
  <si>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</si>
  <si>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</si>
  <si>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</si>
  <si>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</si>
  <si>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</si>
  <si>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</si>
  <si>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</si>
  <si>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</si>
  <si>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</si>
  <si>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</si>
  <si>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</si>
  <si>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</si>
  <si>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</si>
  <si>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</si>
  <si>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</si>
  <si>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</si>
  <si>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</si>
  <si>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</si>
  <si>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</si>
  <si>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</si>
  <si>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</si>
  <si>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</si>
  <si>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</si>
  <si>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</si>
  <si>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</si>
  <si>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</si>
  <si>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</si>
  <si>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</si>
  <si>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</si>
  <si>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</si>
  <si>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</si>
  <si>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</si>
  <si>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</si>
  <si>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</si>
  <si>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</si>
  <si>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</si>
  <si>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</si>
  <si>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</si>
  <si>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</si>
  <si>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</si>
  <si>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</si>
  <si>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</si>
  <si>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</si>
  <si>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</si>
  <si>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</si>
  <si>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</si>
  <si>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</si>
  <si>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</si>
  <si>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</si>
  <si>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</si>
  <si>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</si>
  <si>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</si>
  <si>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</si>
  <si>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</si>
  <si>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</si>
  <si>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</si>
  <si>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</si>
  <si>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</si>
  <si>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</si>
  <si>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</si>
  <si>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</si>
  <si>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</si>
  <si>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</si>
  <si>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</si>
  <si>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</si>
  <si>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</si>
  <si>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</si>
  <si>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</si>
  <si>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</si>
  <si>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</si>
  <si>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</si>
  <si>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</si>
  <si>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</si>
  <si>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</si>
  <si>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</si>
  <si>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</si>
  <si>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</si>
  <si>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</si>
  <si>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</si>
  <si>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</si>
  <si>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</si>
  <si>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</si>
  <si>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</si>
  <si>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</si>
  <si>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</si>
  <si>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</si>
  <si>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</si>
  <si>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</si>
  <si>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</si>
  <si>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</si>
  <si>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</si>
  <si>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</si>
  <si>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</si>
  <si>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</si>
  <si>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</si>
  <si>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</si>
  <si>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</si>
  <si>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</si>
  <si>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</si>
  <si>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</si>
  <si>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</si>
  <si>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</si>
  <si>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</si>
  <si>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</si>
  <si>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</si>
  <si>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</si>
  <si>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</si>
  <si>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</si>
  <si>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</si>
  <si>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</si>
  <si>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</si>
  <si>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</si>
  <si>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</si>
  <si>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</si>
  <si>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</si>
  <si>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</si>
  <si>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</si>
  <si>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</si>
  <si>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</si>
  <si>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</si>
  <si>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</si>
  <si>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</si>
  <si>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</si>
  <si>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</si>
  <si>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</si>
  <si>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</si>
  <si>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</si>
  <si>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</si>
  <si>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</si>
  <si>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</si>
  <si>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</si>
  <si>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</si>
  <si>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</si>
  <si>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</si>
  <si>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</si>
  <si>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</si>
  <si>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</si>
  <si>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</si>
  <si>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</si>
  <si>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</si>
  <si>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</si>
  <si>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</si>
  <si>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</si>
  <si>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</si>
  <si>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</si>
  <si>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</si>
  <si>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</si>
  <si>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</si>
  <si>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</si>
  <si>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</si>
  <si>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</si>
  <si>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</si>
  <si>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</si>
  <si>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</si>
  <si>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</si>
  <si>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</si>
  <si>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</si>
  <si>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</si>
  <si>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</si>
  <si>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</si>
  <si>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</si>
  <si>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</si>
  <si>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</si>
  <si>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</si>
  <si>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</si>
  <si>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</si>
  <si>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</si>
  <si>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</si>
  <si>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</si>
  <si>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</si>
  <si>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</si>
  <si>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</si>
  <si>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</si>
  <si>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</si>
  <si>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</si>
  <si>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</si>
  <si>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</si>
  <si>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</si>
  <si>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</si>
  <si>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</si>
  <si>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</si>
  <si>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</si>
  <si>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</si>
  <si>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</si>
  <si>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</si>
  <si>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</si>
  <si>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</si>
  <si>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</si>
  <si>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</si>
  <si>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</si>
  <si>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</si>
  <si>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</si>
  <si>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</si>
  <si>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</si>
  <si>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</si>
  <si>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</si>
  <si>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</si>
  <si>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</si>
  <si>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</si>
  <si>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</si>
  <si>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</si>
  <si>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</si>
  <si>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</si>
  <si>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</si>
  <si>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</si>
  <si>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</si>
  <si>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</si>
  <si>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</si>
  <si>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</si>
  <si>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</si>
  <si>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</si>
  <si>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</si>
  <si>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</si>
  <si>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</si>
  <si>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</si>
  <si>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</si>
  <si>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</si>
  <si>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</si>
  <si>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</si>
  <si>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</si>
  <si>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</si>
  <si>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</si>
  <si>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</si>
  <si>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</si>
  <si>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</si>
  <si>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</si>
  <si>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</si>
  <si>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</si>
  <si>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</si>
  <si>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</si>
  <si>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</si>
  <si>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</si>
  <si>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</si>
  <si>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</si>
  <si>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</si>
  <si>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</si>
  <si>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</si>
  <si>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</si>
  <si>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</si>
  <si>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</si>
  <si>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</si>
  <si>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</si>
  <si>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</si>
  <si>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</si>
  <si>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</si>
  <si>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</si>
  <si>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</si>
  <si>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</si>
  <si>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</si>
  <si>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</si>
  <si>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</si>
  <si>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</si>
  <si>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</si>
  <si>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</si>
  <si>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</si>
  <si>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</si>
  <si>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</si>
  <si>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</si>
  <si>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</si>
  <si>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</si>
  <si>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</si>
  <si>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</si>
  <si>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</si>
  <si>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</si>
  <si>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</si>
  <si>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</si>
  <si>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</si>
  <si>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</si>
  <si>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</si>
  <si>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</si>
  <si>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</si>
  <si>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</si>
  <si>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</si>
  <si>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</si>
  <si>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</si>
  <si>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</si>
  <si>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</si>
  <si>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</si>
  <si>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</si>
  <si>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</si>
  <si>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</si>
  <si>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</si>
  <si>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</si>
  <si>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</si>
  <si>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</si>
  <si>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</si>
  <si>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</si>
  <si>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</si>
  <si>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</si>
  <si>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</si>
  <si>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</si>
  <si>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</si>
  <si>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</si>
  <si>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</si>
  <si>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</si>
  <si>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</si>
  <si>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</si>
  <si>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</si>
  <si>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</si>
  <si>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</si>
  <si>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</si>
  <si>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</si>
  <si>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</si>
  <si>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</si>
  <si>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</si>
  <si>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</si>
  <si>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</si>
  <si>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</si>
  <si>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</si>
  <si>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</si>
  <si>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</si>
  <si>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</si>
  <si>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</si>
  <si>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</si>
  <si>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</si>
  <si>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</si>
  <si>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</si>
  <si>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</si>
  <si>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</si>
  <si>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</si>
  <si>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</si>
  <si>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</si>
  <si>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</si>
  <si>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</si>
  <si>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</si>
  <si>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</si>
  <si>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</si>
  <si>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</si>
  <si>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</si>
  <si>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</si>
  <si>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</si>
  <si>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</si>
  <si>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</si>
  <si>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</si>
  <si>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</si>
  <si>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</si>
  <si>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</si>
  <si>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</si>
  <si>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</si>
  <si>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</si>
  <si>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</si>
  <si>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</si>
  <si>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</si>
  <si>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</si>
  <si>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</si>
  <si>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</si>
  <si>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</si>
  <si>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</si>
  <si>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</si>
  <si>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</si>
  <si>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</si>
  <si>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</si>
  <si>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</si>
  <si>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</si>
  <si>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</si>
  <si>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</si>
  <si>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</si>
  <si>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</si>
  <si>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</si>
  <si>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</si>
  <si>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</si>
  <si>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</si>
  <si>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</si>
  <si>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</si>
  <si>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</si>
  <si>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</si>
  <si>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</si>
  <si>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</si>
  <si>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</si>
  <si>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</si>
  <si>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</si>
  <si>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</si>
  <si>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</si>
  <si>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</si>
  <si>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</si>
  <si>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</si>
  <si>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</si>
  <si>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</si>
  <si>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</si>
  <si>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</si>
  <si>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</si>
  <si>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</si>
  <si>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</si>
  <si>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</si>
  <si>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</si>
  <si>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</si>
  <si>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</si>
  <si>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</si>
  <si>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</si>
  <si>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</si>
  <si>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</si>
  <si>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</si>
  <si>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</si>
  <si>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</si>
  <si>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</si>
  <si>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</si>
  <si>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</si>
  <si>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</si>
  <si>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</si>
  <si>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</si>
  <si>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</si>
  <si>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</si>
  <si>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</si>
  <si>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</si>
  <si>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</si>
  <si>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</si>
  <si>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</si>
  <si>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</si>
  <si>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</si>
  <si>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</si>
  <si>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</si>
  <si>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</si>
  <si>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</si>
  <si>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</si>
  <si>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</si>
  <si>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</si>
  <si>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</si>
  <si>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</si>
  <si>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</si>
  <si>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</si>
  <si>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</si>
  <si>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</si>
  <si>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</si>
  <si>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</si>
  <si>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</si>
  <si>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</si>
  <si>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</si>
  <si>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</si>
  <si>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</si>
  <si>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</si>
  <si>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</si>
  <si>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</si>
  <si>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</si>
  <si>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</si>
  <si>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</si>
  <si>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</si>
  <si>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</si>
  <si>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</si>
  <si>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</si>
  <si>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</si>
  <si>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</si>
  <si>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</si>
  <si>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</si>
  <si>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</si>
  <si>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</si>
  <si>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</si>
  <si>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</si>
  <si>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</si>
  <si>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</si>
  <si>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</si>
  <si>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</si>
  <si>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</si>
  <si>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</si>
  <si>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</si>
  <si>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</si>
  <si>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</si>
  <si>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</si>
  <si>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</si>
  <si>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</si>
  <si>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</si>
  <si>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</si>
  <si>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</si>
  <si>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</si>
  <si>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</si>
  <si>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</si>
  <si>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</si>
  <si>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</si>
  <si>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</si>
  <si>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</si>
  <si>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</si>
  <si>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</si>
  <si>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</si>
  <si>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</si>
  <si>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</si>
  <si>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</si>
  <si>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</si>
  <si>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</si>
  <si>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</si>
  <si>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</si>
  <si>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</si>
  <si>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</si>
  <si>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</si>
  <si>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</si>
  <si>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</si>
  <si>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</si>
  <si>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</si>
  <si>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</si>
  <si>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</si>
  <si>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</si>
  <si>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</si>
  <si>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</si>
  <si>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</si>
  <si>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</si>
  <si>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</si>
  <si>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</si>
  <si>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</si>
  <si>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</si>
  <si>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</si>
  <si>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</si>
  <si>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</si>
  <si>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</si>
  <si>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</si>
  <si>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</si>
  <si>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</si>
  <si>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</si>
  <si>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</si>
  <si>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</si>
  <si>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</si>
  <si>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</si>
  <si>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</si>
  <si>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</si>
  <si>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</si>
  <si>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</si>
  <si>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</si>
  <si>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</si>
  <si>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</si>
  <si>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</si>
  <si>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</si>
  <si>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</si>
  <si>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</si>
  <si>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</si>
  <si>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</si>
  <si>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</si>
  <si>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</si>
  <si>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</si>
  <si>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</si>
  <si>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</si>
  <si>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</si>
  <si>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</si>
  <si>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</si>
  <si>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</si>
  <si>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</si>
  <si>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</si>
  <si>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</si>
  <si>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</si>
  <si>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</si>
  <si>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</si>
  <si>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</si>
  <si>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</si>
  <si>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</si>
  <si>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</si>
  <si>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</si>
  <si>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</si>
  <si>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</si>
  <si>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</si>
  <si>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</si>
  <si>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</si>
  <si>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</si>
  <si>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</si>
  <si>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</si>
  <si>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</si>
  <si>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</si>
  <si>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</si>
  <si>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</si>
  <si>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</si>
  <si>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</si>
  <si>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</si>
  <si>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</si>
  <si>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</si>
  <si>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</si>
  <si>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</si>
  <si>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</si>
  <si>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</si>
  <si>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</si>
  <si>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</si>
  <si>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</si>
  <si>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</si>
  <si>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</si>
  <si>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</si>
  <si>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</si>
  <si>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</si>
  <si>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</si>
  <si>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</si>
  <si>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</si>
  <si>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</si>
  <si>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</si>
  <si>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</si>
  <si>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</si>
  <si>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</si>
  <si>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</si>
  <si>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</si>
  <si>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</si>
  <si>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</si>
  <si>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</si>
  <si>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</si>
  <si>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</si>
  <si>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</si>
  <si>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</si>
  <si>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</si>
  <si>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</si>
  <si>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</si>
  <si>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</si>
  <si>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</si>
  <si>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</si>
  <si>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</si>
  <si>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</si>
  <si>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</si>
  <si>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</si>
  <si>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</si>
  <si>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</si>
  <si>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</si>
  <si>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</si>
  <si>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</si>
  <si>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</si>
  <si>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</si>
  <si>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</si>
  <si>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</si>
  <si>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</si>
  <si>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</si>
  <si>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</si>
  <si>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</si>
  <si>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</si>
  <si>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</si>
  <si>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</si>
  <si>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</si>
  <si>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</si>
  <si>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</si>
  <si>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</si>
  <si>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</si>
  <si>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</si>
  <si>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</si>
  <si>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</si>
  <si>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</si>
  <si>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</si>
  <si>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</si>
  <si>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</si>
  <si>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</si>
  <si>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</si>
  <si>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</si>
  <si>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</si>
  <si>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</si>
  <si>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</si>
  <si>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</si>
  <si>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</si>
  <si>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</si>
  <si>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</si>
  <si>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</si>
  <si>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</si>
  <si>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</si>
  <si>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</si>
  <si>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</si>
  <si>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</si>
  <si>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</si>
  <si>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</si>
  <si>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</si>
  <si>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</si>
  <si>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</si>
  <si>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</si>
  <si>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</si>
  <si>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</si>
  <si>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</si>
  <si>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</si>
  <si>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</si>
  <si>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</si>
  <si>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</si>
  <si>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</si>
  <si>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</si>
  <si>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</si>
  <si>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</si>
  <si>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</si>
  <si>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</si>
  <si>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</si>
  <si>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</si>
  <si>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</si>
  <si>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</si>
  <si>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</si>
  <si>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</si>
  <si>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</si>
  <si>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</si>
  <si>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</si>
  <si>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</si>
  <si>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</si>
  <si>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</si>
  <si>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</si>
  <si>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</si>
  <si>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</si>
  <si>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</si>
  <si>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</si>
  <si>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</si>
  <si>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</si>
  <si>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</si>
  <si>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</si>
  <si>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</si>
  <si>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</si>
  <si>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</si>
  <si>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</si>
  <si>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</si>
  <si>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</si>
  <si>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</si>
  <si>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</si>
  <si>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</si>
  <si>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</si>
  <si>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</si>
  <si>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</si>
  <si>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</si>
  <si>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</si>
  <si>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</si>
  <si>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</si>
  <si>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</si>
  <si>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</si>
  <si>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</si>
  <si>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</si>
  <si>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</si>
  <si>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</si>
  <si>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</si>
  <si>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</si>
  <si>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</si>
  <si>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</si>
  <si>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</si>
  <si>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</si>
  <si>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</si>
  <si>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</si>
  <si>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</si>
  <si>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</si>
  <si>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</si>
  <si>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</si>
  <si>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</si>
  <si>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</si>
  <si>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</si>
  <si>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</si>
  <si>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</si>
  <si>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</si>
  <si>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</si>
  <si>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</si>
  <si>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</si>
  <si>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</si>
  <si>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</si>
  <si>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</si>
  <si>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</si>
  <si>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</si>
  <si>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</si>
  <si>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</si>
  <si>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</si>
  <si>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</si>
  <si>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</si>
  <si>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</si>
  <si>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</si>
  <si>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</si>
  <si>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</si>
  <si>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</si>
  <si>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</si>
  <si>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</si>
  <si>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</si>
  <si>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</si>
  <si>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</si>
  <si>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</si>
  <si>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</si>
  <si>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</si>
  <si>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</si>
  <si>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</si>
  <si>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</si>
  <si>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</si>
  <si>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</si>
  <si>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</si>
  <si>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</si>
  <si>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</si>
  <si>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</si>
  <si>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</si>
  <si>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</si>
  <si>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</si>
  <si>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</si>
  <si>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</si>
  <si>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</si>
  <si>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</si>
  <si>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</si>
  <si>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</si>
  <si>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</si>
  <si>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</si>
  <si>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</si>
  <si>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</si>
  <si>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</si>
  <si>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</si>
  <si>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</si>
  <si>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</si>
  <si>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</si>
  <si>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</si>
  <si>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</si>
  <si>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</si>
  <si>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</si>
  <si>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</si>
  <si>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</si>
  <si>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</si>
  <si>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</si>
  <si>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</si>
  <si>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</si>
  <si>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</si>
  <si>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</si>
  <si>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</si>
  <si>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</si>
  <si>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</si>
  <si>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</si>
  <si>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</si>
  <si>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</si>
  <si>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</si>
  <si>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</si>
  <si>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</si>
  <si>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</si>
  <si>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</si>
  <si>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</si>
  <si>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</si>
  <si>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</si>
  <si>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</si>
  <si>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</si>
  <si>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</si>
  <si>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</si>
  <si>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</si>
  <si>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</si>
  <si>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</si>
  <si>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</si>
  <si>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</si>
  <si>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</si>
  <si>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</si>
  <si>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</si>
  <si>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</si>
  <si>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</si>
  <si>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</si>
  <si>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</si>
  <si>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</si>
  <si>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</si>
  <si>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</si>
  <si>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</si>
  <si>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</si>
  <si>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</si>
  <si>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</si>
  <si>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</si>
  <si>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</si>
  <si>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</si>
  <si>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</si>
  <si>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</si>
  <si>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</si>
  <si>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</si>
  <si>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</si>
  <si>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</si>
  <si>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</si>
  <si>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</si>
  <si>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</si>
  <si>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</si>
  <si>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</si>
  <si>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</si>
  <si>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</si>
  <si>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</si>
  <si>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</si>
  <si>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</si>
  <si>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</si>
  <si>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</si>
  <si>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</si>
  <si>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</si>
  <si>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</si>
  <si>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</si>
  <si>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</si>
  <si>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</si>
  <si>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</si>
  <si>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</si>
  <si>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</si>
  <si>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</si>
  <si>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</si>
  <si>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</si>
  <si>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</si>
  <si>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</si>
  <si>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</si>
  <si>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</si>
  <si>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</si>
  <si>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</si>
  <si>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</si>
  <si>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</si>
  <si>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</si>
  <si>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</si>
  <si>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</si>
  <si>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</si>
  <si>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</si>
  <si>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</si>
  <si>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</si>
  <si>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</si>
  <si>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</si>
  <si>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</si>
  <si>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</si>
  <si>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</si>
  <si>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</si>
  <si>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</si>
  <si>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</si>
  <si>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</si>
  <si>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</si>
  <si>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</si>
  <si>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</si>
  <si>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</si>
  <si>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</si>
  <si>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</si>
  <si>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</si>
  <si>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</si>
  <si>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</si>
  <si>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</si>
  <si>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</si>
  <si>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</si>
  <si>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</si>
  <si>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</si>
  <si>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</si>
  <si>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</si>
  <si>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</si>
  <si>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</si>
  <si>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</si>
  <si>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</si>
  <si>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</si>
  <si>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</si>
  <si>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</si>
  <si>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</si>
  <si>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</si>
  <si>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</si>
  <si>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</si>
  <si>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</si>
  <si>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</si>
  <si>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</si>
  <si>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</si>
  <si>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</si>
  <si>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</si>
  <si>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</si>
  <si>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</si>
  <si>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</si>
  <si>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</si>
  <si>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</si>
  <si>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</si>
  <si>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</si>
  <si>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</si>
  <si>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</si>
  <si>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</si>
  <si>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</si>
  <si>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</si>
  <si>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</si>
  <si>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</si>
  <si>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</si>
  <si>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</si>
  <si>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</si>
  <si>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</si>
  <si>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</si>
  <si>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</si>
  <si>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</si>
  <si>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</si>
  <si>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</si>
  <si>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</si>
  <si>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</si>
  <si>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</si>
  <si>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</si>
  <si>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</si>
  <si>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</si>
  <si>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</si>
  <si>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</si>
  <si>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</si>
  <si>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</si>
  <si>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</si>
  <si>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</si>
  <si>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</si>
  <si>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</si>
  <si>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</si>
  <si>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</si>
  <si>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</si>
  <si>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</si>
  <si>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</si>
  <si>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</si>
  <si>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</si>
  <si>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</si>
  <si>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</si>
  <si>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</si>
  <si>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</si>
  <si>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</si>
  <si>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</si>
  <si>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</si>
  <si>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</si>
  <si>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</si>
  <si>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</si>
  <si>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</si>
  <si>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</si>
  <si>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</si>
  <si>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</si>
  <si>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</si>
  <si>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</si>
  <si>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</si>
  <si>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</si>
  <si>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</si>
  <si>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</si>
  <si>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</si>
  <si>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</si>
  <si>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</si>
  <si>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</si>
  <si>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</si>
  <si>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</si>
  <si>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</si>
  <si>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</si>
  <si>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</si>
  <si>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</si>
  <si>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</si>
  <si>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</si>
  <si>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</si>
  <si>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</si>
  <si>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</si>
  <si>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</si>
  <si>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</si>
  <si>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</si>
  <si>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</si>
  <si>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</si>
  <si>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</si>
  <si>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</si>
  <si>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</si>
  <si>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</si>
  <si>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</si>
  <si>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</si>
  <si>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</si>
  <si>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</si>
  <si>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</si>
  <si>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</si>
  <si>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</si>
  <si>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</si>
  <si>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</si>
  <si>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</si>
  <si>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</si>
  <si>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</si>
  <si>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</si>
  <si>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</si>
  <si>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</si>
  <si>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</si>
  <si>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</si>
  <si>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</si>
  <si>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</si>
  <si>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</si>
  <si>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</si>
  <si>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</si>
  <si>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</si>
  <si>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</si>
  <si>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</si>
  <si>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</si>
  <si>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</si>
  <si>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</si>
  <si>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</si>
  <si>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</si>
  <si>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</si>
  <si>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</si>
  <si>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</si>
  <si>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</si>
  <si>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</si>
  <si>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</si>
  <si>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</si>
  <si>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</si>
  <si>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</si>
  <si>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</si>
  <si>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</si>
  <si>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</si>
  <si>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</si>
  <si>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</si>
  <si>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</si>
  <si>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</si>
  <si>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</si>
  <si>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</si>
  <si>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</si>
  <si>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</si>
  <si>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</si>
  <si>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</si>
  <si>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</si>
  <si>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</si>
  <si>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</si>
  <si>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</si>
  <si>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</si>
  <si>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</si>
  <si>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</si>
  <si>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</si>
  <si>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</si>
  <si>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</si>
  <si>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</si>
  <si>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</si>
  <si>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</si>
  <si>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</si>
  <si>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</si>
  <si>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</si>
  <si>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</si>
  <si>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</si>
  <si>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</si>
  <si>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</si>
  <si>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</si>
  <si>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</si>
  <si>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</si>
  <si>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</si>
  <si>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</si>
  <si>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</si>
  <si>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</si>
  <si>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</si>
  <si>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</si>
  <si>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</si>
  <si>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</si>
  <si>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</si>
  <si>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</si>
  <si>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</si>
  <si>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</si>
  <si>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</si>
  <si>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</si>
  <si>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</si>
  <si>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</si>
  <si>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</si>
  <si>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</si>
  <si>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</si>
  <si>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</si>
  <si>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</si>
  <si>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</si>
  <si>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</si>
  <si>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</si>
  <si>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</si>
  <si>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</si>
  <si>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</si>
  <si>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</si>
  <si>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</si>
  <si>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</si>
  <si>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</si>
  <si>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</si>
  <si>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</si>
  <si>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</si>
  <si>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</si>
  <si>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</si>
  <si>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</si>
  <si>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</si>
  <si>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</si>
  <si>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</si>
  <si>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</si>
  <si>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</si>
  <si>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</si>
  <si>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</si>
  <si>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</si>
  <si>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</si>
  <si>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</si>
  <si>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</si>
  <si>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</si>
  <si>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</si>
  <si>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</si>
  <si>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</si>
  <si>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</si>
  <si>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</si>
  <si>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</si>
  <si>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</si>
  <si>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</si>
  <si>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</si>
  <si>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</si>
  <si>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</si>
  <si>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</si>
  <si>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</si>
  <si>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</si>
  <si>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</si>
  <si>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</si>
  <si>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</si>
  <si>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</si>
  <si>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</si>
  <si>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</si>
  <si>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</si>
  <si>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</si>
  <si>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</si>
  <si>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</si>
  <si>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</si>
  <si>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</si>
  <si>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</si>
  <si>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</si>
  <si>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</si>
  <si>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</si>
  <si>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</si>
  <si>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</si>
  <si>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</si>
  <si>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</si>
  <si>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</si>
  <si>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</si>
  <si>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</si>
  <si>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</si>
  <si>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</si>
  <si>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</si>
  <si>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</si>
  <si>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</si>
  <si>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</si>
  <si>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</si>
  <si>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</si>
  <si>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</si>
  <si>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</si>
  <si>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</si>
  <si>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</si>
  <si>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</si>
  <si>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</si>
  <si>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</si>
  <si>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</si>
  <si>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</si>
  <si>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</si>
  <si>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</si>
  <si>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</si>
  <si>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</si>
  <si>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</si>
  <si>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</si>
  <si>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</si>
  <si>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</si>
  <si>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</si>
  <si>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</si>
  <si>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</si>
  <si>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</si>
  <si>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</si>
  <si>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</si>
  <si>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</si>
  <si>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</si>
  <si>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</si>
  <si>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</si>
  <si>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</si>
  <si>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</si>
  <si>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</si>
  <si>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</si>
  <si>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</si>
  <si>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</si>
  <si>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</si>
  <si>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</si>
  <si>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</si>
  <si>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</si>
  <si>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</si>
  <si>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</si>
  <si>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</si>
  <si>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</si>
  <si>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</si>
  <si>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</si>
  <si>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</si>
  <si>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</si>
  <si>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</si>
  <si>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</si>
  <si>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</si>
  <si>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</si>
  <si>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</si>
  <si>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</si>
  <si>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</si>
  <si>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</si>
  <si>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</si>
  <si>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</si>
  <si>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</si>
  <si>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</si>
  <si>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</si>
  <si>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</si>
  <si>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</si>
  <si>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</si>
  <si>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</si>
  <si>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</si>
  <si>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</si>
  <si>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</si>
  <si>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</si>
  <si>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</si>
  <si>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</si>
  <si>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</si>
  <si>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</si>
  <si>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</si>
  <si>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</si>
  <si>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</si>
  <si>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</si>
  <si>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</si>
  <si>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</si>
  <si>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</si>
  <si>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</si>
  <si>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</si>
  <si>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</si>
  <si>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</si>
  <si>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</si>
  <si>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</si>
  <si>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</si>
  <si>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</si>
  <si>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</si>
  <si>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</si>
  <si>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</si>
  <si>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</si>
  <si>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</si>
  <si>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</si>
  <si>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</si>
  <si>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</si>
  <si>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</si>
  <si>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</si>
  <si>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</si>
  <si>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</si>
  <si>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</si>
  <si>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</si>
  <si>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</si>
  <si>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</si>
  <si>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</si>
  <si>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</si>
  <si>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</si>
  <si>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</si>
  <si>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</si>
  <si>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</si>
  <si>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</si>
  <si>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</si>
  <si>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</si>
  <si>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</si>
  <si>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</si>
  <si>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</si>
  <si>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</si>
  <si>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</si>
  <si>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</si>
  <si>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</si>
  <si>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</si>
  <si>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</si>
  <si>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</si>
  <si>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</si>
  <si>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</si>
  <si>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</si>
  <si>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</si>
  <si>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</si>
  <si>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</si>
  <si>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</si>
  <si>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</si>
  <si>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</si>
  <si>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</si>
  <si>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</si>
  <si>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</si>
  <si>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</si>
  <si>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</si>
  <si>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</si>
  <si>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</si>
  <si>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</si>
  <si>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</si>
  <si>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</si>
  <si>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</si>
  <si>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</si>
  <si>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</si>
  <si>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</si>
  <si>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</si>
  <si>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</si>
  <si>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</si>
  <si>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</si>
  <si>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</si>
  <si>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</si>
  <si>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</si>
  <si>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</si>
  <si>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</si>
  <si>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</si>
  <si>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</si>
  <si>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</si>
  <si>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</si>
  <si>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</si>
  <si>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</si>
  <si>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</si>
  <si>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</si>
  <si>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</si>
  <si>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</si>
  <si>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</si>
  <si>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</si>
  <si>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</si>
  <si>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</si>
  <si>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</si>
  <si>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</si>
  <si>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</si>
  <si>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</si>
  <si>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</si>
  <si>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</si>
  <si>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</si>
  <si>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</si>
  <si>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</si>
  <si>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</si>
  <si>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</si>
  <si>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</si>
  <si>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</si>
  <si>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</si>
  <si>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</si>
  <si>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</si>
  <si>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</si>
  <si>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</si>
  <si>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</si>
  <si>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</si>
  <si>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</si>
  <si>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</si>
  <si>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</si>
  <si>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</si>
  <si>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</si>
  <si>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</si>
  <si>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</si>
  <si>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</si>
  <si>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</si>
  <si>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</si>
  <si>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</si>
  <si>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</si>
  <si>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</si>
  <si>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</si>
  <si>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</si>
  <si>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</si>
  <si>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</si>
  <si>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</si>
  <si>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</si>
  <si>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</si>
  <si>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</si>
  <si>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</si>
  <si>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</si>
  <si>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</si>
  <si>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</si>
  <si>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</si>
  <si>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</si>
  <si>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</si>
  <si>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</si>
  <si>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</si>
  <si>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</si>
  <si>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</si>
  <si>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</si>
  <si>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</si>
  <si>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</si>
  <si>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</si>
  <si>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</si>
  <si>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</si>
  <si>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</si>
  <si>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</si>
  <si>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</si>
  <si>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</si>
  <si>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</si>
  <si>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</si>
  <si>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</si>
  <si>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</si>
  <si>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</si>
  <si>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</si>
  <si>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</si>
  <si>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</si>
  <si>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</si>
  <si>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</si>
  <si>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</si>
  <si>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</si>
  <si>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</si>
  <si>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</si>
  <si>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</si>
  <si>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</si>
  <si>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</si>
  <si>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</si>
  <si>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</si>
  <si>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</si>
  <si>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</si>
  <si>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</si>
  <si>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</si>
  <si>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</si>
  <si>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</si>
  <si>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</si>
  <si>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</si>
  <si>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</si>
  <si>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</si>
  <si>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</si>
  <si>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</si>
  <si>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</si>
  <si>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</si>
  <si>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</si>
  <si>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</si>
  <si>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</si>
  <si>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</si>
  <si>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</si>
  <si>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</si>
  <si>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</si>
  <si>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</si>
  <si>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</si>
  <si>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</si>
  <si>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</si>
  <si>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</si>
  <si>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</si>
  <si>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</si>
  <si>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</si>
  <si>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</si>
  <si>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</si>
  <si>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</si>
  <si>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</si>
  <si>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</si>
  <si>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</si>
  <si>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</si>
  <si>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</si>
  <si>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</si>
  <si>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</si>
  <si>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</si>
  <si>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</si>
  <si>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</si>
  <si>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</si>
  <si>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</si>
  <si>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</si>
  <si>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</si>
  <si>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</si>
  <si>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</si>
  <si>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</si>
  <si>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</si>
  <si>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</si>
  <si>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</si>
  <si>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</si>
  <si>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</si>
  <si>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</si>
  <si>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</si>
  <si>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</si>
  <si>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</si>
  <si>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</si>
  <si>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</si>
  <si>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</si>
  <si>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</si>
  <si>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</si>
  <si>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</si>
  <si>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</si>
  <si>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</si>
  <si>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</si>
  <si>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</si>
  <si>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</si>
  <si>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</si>
  <si>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</si>
  <si>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</si>
  <si>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</si>
  <si>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</si>
  <si>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</si>
  <si>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</si>
  <si>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</si>
  <si>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</si>
  <si>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</si>
  <si>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</si>
  <si>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</si>
  <si>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</si>
  <si>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</si>
  <si>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</si>
  <si>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</si>
  <si>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</si>
  <si>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</si>
  <si>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</si>
  <si>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</si>
  <si>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</si>
  <si>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</si>
  <si>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</si>
  <si>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</si>
  <si>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</si>
  <si>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</si>
  <si>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</si>
  <si>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</si>
  <si>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</si>
  <si>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</si>
  <si>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</si>
  <si>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</si>
  <si>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</si>
  <si>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</si>
  <si>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</si>
  <si>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</si>
  <si>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</si>
  <si>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</si>
  <si>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</si>
  <si>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</si>
  <si>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</si>
  <si>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</si>
  <si>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</si>
  <si>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</si>
  <si>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</si>
  <si>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</si>
  <si>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</si>
  <si>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</si>
  <si>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</si>
  <si>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</si>
  <si>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</si>
  <si>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</si>
  <si>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</si>
  <si>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</si>
  <si>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</si>
  <si>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</si>
  <si>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</si>
  <si>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</si>
  <si>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</si>
  <si>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</si>
  <si>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</si>
  <si>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</si>
  <si>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</si>
  <si>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</si>
  <si>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</si>
  <si>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</si>
  <si>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</si>
  <si>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</si>
  <si>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</si>
  <si>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</si>
  <si>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</si>
  <si>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</si>
  <si>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</si>
  <si>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</si>
  <si>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</si>
  <si>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</si>
  <si>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</si>
  <si>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</si>
  <si>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</si>
  <si>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</si>
  <si>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</si>
  <si>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</si>
  <si>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</si>
  <si>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</si>
  <si>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</si>
  <si>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</si>
  <si>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</si>
  <si>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</si>
  <si>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</si>
  <si>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</si>
  <si>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</si>
  <si>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</si>
  <si>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</si>
  <si>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</si>
  <si>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</si>
  <si>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</si>
  <si>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</si>
  <si>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</si>
  <si>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</si>
  <si>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</si>
  <si>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</si>
  <si>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</si>
  <si>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</si>
  <si>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</si>
  <si>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</si>
  <si>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</si>
  <si>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</si>
  <si>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</si>
  <si>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</si>
  <si>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</si>
  <si>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</si>
  <si>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</si>
  <si>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</si>
  <si>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</si>
  <si>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</si>
  <si>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</si>
  <si>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</si>
  <si>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</si>
  <si>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</si>
  <si>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</si>
  <si>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</si>
  <si>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</si>
  <si>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</si>
  <si>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</si>
  <si>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</si>
  <si>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</si>
  <si>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</si>
  <si>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</si>
  <si>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</si>
  <si>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</si>
  <si>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</si>
  <si>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</si>
  <si>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</si>
  <si>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</si>
  <si>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</si>
  <si>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</si>
  <si>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</si>
  <si>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</si>
  <si>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</si>
  <si>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</si>
  <si>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</si>
  <si>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</si>
  <si>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</si>
  <si>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</si>
  <si>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</si>
  <si>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</si>
  <si>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</si>
  <si>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</si>
  <si>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</si>
  <si>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</si>
  <si>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</si>
  <si>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</si>
  <si>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</si>
  <si>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</si>
  <si>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</si>
  <si>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</si>
  <si>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</si>
  <si>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</si>
  <si>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</si>
  <si>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</si>
  <si>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</si>
  <si>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</si>
  <si>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</si>
  <si>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</si>
  <si>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</si>
  <si>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</si>
  <si>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</si>
  <si>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</si>
  <si>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</si>
  <si>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</si>
  <si>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</si>
  <si>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</si>
  <si>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</si>
  <si>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</si>
  <si>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</si>
  <si>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</si>
  <si>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</si>
  <si>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</si>
  <si>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</si>
  <si>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</si>
  <si>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</si>
  <si>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</si>
  <si>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</si>
  <si>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</si>
  <si>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</si>
  <si>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</si>
  <si>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</si>
  <si>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</si>
  <si>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</si>
  <si>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</si>
  <si>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</si>
  <si>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</si>
  <si>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</si>
  <si>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</si>
  <si>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</si>
  <si>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</si>
  <si>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</si>
  <si>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</si>
  <si>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</si>
  <si>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</si>
  <si>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</si>
  <si>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</si>
  <si>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</si>
  <si>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</si>
  <si>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</si>
  <si>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</si>
  <si>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</si>
  <si>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</si>
  <si>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</si>
  <si>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</si>
  <si>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</si>
  <si>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</si>
  <si>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</si>
  <si>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</si>
  <si>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</si>
  <si>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</si>
  <si>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</si>
  <si>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</si>
  <si>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</si>
  <si>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</si>
  <si>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</si>
  <si>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</si>
  <si>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</si>
  <si>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</si>
  <si>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</si>
  <si>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</si>
  <si>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</si>
  <si>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</si>
  <si>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</si>
  <si>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</si>
  <si>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</si>
  <si>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</si>
  <si>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</si>
  <si>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</si>
  <si>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</si>
  <si>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</si>
  <si>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</si>
  <si>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</si>
  <si>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</si>
  <si>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</si>
  <si>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</si>
  <si>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</si>
  <si>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</si>
  <si>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</si>
  <si>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</si>
  <si>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</si>
  <si>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</si>
  <si>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</si>
  <si>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</si>
  <si>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</si>
  <si>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</si>
  <si>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</si>
  <si>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</si>
  <si>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</si>
  <si>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</si>
  <si>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</si>
  <si>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</si>
  <si>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</si>
  <si>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</si>
  <si>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</si>
  <si>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</si>
  <si>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</si>
  <si>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</si>
  <si>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</si>
  <si>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</si>
  <si>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</si>
  <si>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</si>
  <si>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</si>
  <si>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</si>
  <si>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</si>
  <si>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</si>
  <si>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</si>
  <si>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</si>
  <si>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</si>
  <si>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</si>
  <si>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</si>
  <si>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</si>
  <si>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</si>
  <si>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</si>
  <si>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</si>
  <si>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</si>
  <si>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</si>
  <si>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</si>
  <si>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</si>
  <si>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</si>
  <si>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</si>
  <si>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</si>
  <si>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</si>
  <si>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</si>
  <si>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</si>
  <si>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</si>
  <si>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</si>
  <si>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</si>
  <si>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</si>
  <si>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</si>
  <si>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</si>
  <si>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</si>
  <si>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</si>
  <si>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</si>
  <si>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</si>
  <si>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</si>
  <si>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</si>
  <si>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</si>
  <si>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</si>
  <si>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</si>
  <si>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</si>
  <si>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</si>
  <si>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</si>
  <si>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</si>
  <si>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</si>
  <si>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</si>
  <si>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</si>
  <si>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</si>
  <si>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</si>
  <si>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</si>
  <si>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</si>
  <si>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</si>
  <si>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</si>
  <si>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</si>
  <si>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</si>
  <si>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</si>
  <si>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</si>
  <si>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</si>
  <si>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</si>
  <si>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</si>
  <si>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</si>
  <si>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</si>
  <si>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</si>
  <si>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</si>
  <si>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</si>
  <si>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</si>
  <si>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</si>
  <si>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</si>
  <si>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</si>
  <si>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</si>
  <si>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</si>
  <si>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</si>
  <si>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</si>
  <si>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</si>
  <si>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</si>
  <si>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</si>
  <si>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</si>
  <si>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</si>
  <si>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</si>
  <si>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</si>
  <si>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</si>
  <si>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</si>
  <si>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</si>
  <si>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</si>
  <si>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</si>
  <si>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</si>
  <si>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</si>
  <si>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</si>
  <si>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</si>
  <si>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</si>
  <si>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</si>
  <si>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</si>
  <si>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</si>
  <si>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</si>
  <si>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</si>
  <si>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</si>
  <si>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</si>
  <si>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</si>
  <si>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</si>
  <si>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</si>
  <si>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</si>
  <si>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</si>
  <si>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</si>
  <si>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</si>
  <si>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</si>
  <si>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</si>
  <si>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</si>
  <si>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</si>
  <si>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</si>
  <si>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</si>
  <si>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</si>
  <si>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</si>
  <si>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</si>
  <si>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</si>
  <si>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</si>
  <si>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</si>
  <si>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</si>
  <si>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</si>
  <si>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</si>
  <si>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</si>
  <si>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</si>
  <si>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</si>
  <si>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</si>
  <si>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</si>
  <si>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</si>
  <si>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</si>
  <si>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</si>
  <si>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</si>
  <si>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</si>
  <si>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</si>
  <si>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</si>
  <si>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</si>
  <si>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</si>
  <si>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</si>
  <si>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</si>
  <si>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</si>
  <si>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</si>
  <si>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</si>
  <si>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</si>
  <si>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</si>
  <si>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</si>
  <si>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</si>
  <si>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</si>
  <si>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</si>
  <si>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</si>
  <si>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</si>
  <si>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</si>
  <si>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</si>
  <si>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</si>
  <si>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</si>
  <si>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</si>
  <si>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</si>
  <si>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</si>
  <si>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</si>
  <si>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</si>
  <si>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</si>
  <si>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</si>
  <si>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</si>
  <si>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</si>
  <si>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</si>
  <si>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</si>
  <si>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</si>
  <si>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</si>
  <si>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</si>
  <si>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</si>
  <si>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</si>
  <si>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</si>
  <si>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</si>
  <si>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</si>
  <si>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</si>
  <si>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</si>
  <si>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</si>
  <si>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</si>
  <si>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</si>
  <si>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</si>
  <si>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</si>
  <si>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</si>
  <si>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</si>
  <si>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</si>
  <si>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</si>
  <si>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</si>
  <si>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</si>
  <si>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</si>
  <si>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</si>
  <si>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</si>
  <si>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</si>
  <si>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</si>
  <si>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</si>
  <si>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</si>
  <si>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</si>
  <si>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</si>
  <si>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</si>
  <si>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</si>
  <si>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</si>
  <si>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</si>
  <si>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</si>
  <si>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</si>
  <si>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</si>
  <si>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</si>
  <si>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</si>
  <si>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</si>
  <si>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</si>
  <si>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</si>
  <si>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</si>
  <si>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</si>
  <si>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</si>
  <si>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</si>
  <si>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</si>
  <si>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</si>
  <si>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</si>
  <si>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</si>
  <si>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</si>
  <si>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</si>
  <si>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</si>
  <si>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</si>
  <si>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</si>
  <si>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</si>
  <si>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</si>
  <si>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</si>
  <si>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</si>
  <si>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</si>
  <si>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</si>
  <si>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</si>
  <si>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</si>
  <si>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</si>
  <si>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</si>
  <si>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</si>
  <si>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</si>
  <si>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</si>
  <si>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</si>
  <si>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</si>
  <si>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</si>
  <si>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</si>
  <si>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</si>
  <si>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</si>
  <si>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</si>
  <si>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</si>
  <si>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</si>
  <si>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</si>
  <si>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</si>
  <si>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</si>
  <si>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</si>
  <si>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</si>
  <si>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</si>
  <si>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</si>
  <si>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</si>
  <si>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</si>
  <si>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</si>
  <si>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</si>
  <si>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</si>
  <si>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</si>
  <si>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</si>
  <si>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</si>
  <si>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</si>
  <si>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</si>
  <si>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</si>
  <si>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</si>
  <si>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</si>
  <si>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</si>
  <si>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</si>
  <si>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</si>
  <si>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</si>
  <si>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</si>
  <si>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</si>
  <si>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</si>
  <si>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</si>
  <si>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</si>
  <si>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</si>
  <si>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</si>
  <si>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</si>
  <si>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</si>
  <si>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</si>
  <si>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</si>
  <si>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</si>
  <si>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</si>
  <si>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</si>
  <si>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</si>
  <si>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</si>
  <si>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</si>
  <si>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</si>
  <si>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</si>
  <si>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</si>
  <si>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</si>
  <si>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</si>
  <si>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</si>
  <si>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</si>
  <si>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</si>
  <si>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</si>
  <si>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</si>
  <si>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</si>
  <si>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</si>
  <si>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</si>
  <si>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</si>
  <si>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</si>
  <si>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</si>
  <si>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</si>
  <si>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</si>
  <si>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</si>
  <si>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</si>
  <si>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</si>
  <si>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</si>
  <si>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</si>
  <si>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</si>
  <si>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</si>
  <si>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</si>
  <si>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</si>
  <si>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</si>
  <si>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</si>
  <si>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</si>
  <si>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</si>
  <si>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</si>
  <si>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</si>
  <si>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</si>
  <si>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</si>
  <si>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</si>
  <si>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</si>
  <si>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</si>
  <si>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</si>
  <si>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</si>
  <si>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</si>
  <si>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</si>
  <si>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</si>
  <si>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</si>
  <si>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</si>
  <si>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</si>
  <si>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</si>
  <si>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</si>
  <si>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</si>
  <si>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</si>
  <si>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</si>
  <si>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</si>
  <si>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</si>
  <si>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</si>
  <si>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</si>
  <si>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</si>
  <si>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</si>
  <si>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</si>
  <si>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</si>
  <si>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</si>
  <si>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</si>
  <si>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</si>
  <si>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</si>
  <si>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</si>
  <si>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</si>
  <si>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</si>
  <si>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</si>
  <si>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</si>
  <si>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</si>
  <si>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</si>
  <si>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</si>
  <si>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</si>
  <si>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</si>
  <si>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</si>
  <si>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</si>
  <si>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</si>
  <si>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</si>
  <si>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</si>
  <si>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</si>
  <si>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</si>
  <si>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</si>
  <si>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</si>
  <si>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</si>
  <si>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</si>
  <si>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</si>
  <si>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</si>
  <si>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</si>
  <si>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</si>
  <si>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</si>
  <si>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</si>
  <si>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</si>
  <si>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</si>
  <si>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</si>
  <si>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</si>
  <si>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</si>
  <si>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</si>
  <si>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</si>
  <si>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</si>
  <si>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</si>
  <si>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</si>
  <si>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</si>
  <si>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</si>
  <si>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</si>
  <si>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</si>
  <si>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</si>
  <si>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</si>
  <si>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</si>
  <si>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</si>
  <si>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</si>
  <si>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</si>
  <si>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</si>
  <si>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</si>
  <si>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</si>
  <si>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</si>
  <si>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</si>
  <si>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</si>
  <si>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</si>
  <si>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</si>
  <si>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</si>
  <si>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</si>
  <si>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</si>
  <si>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</si>
  <si>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</si>
  <si>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</si>
  <si>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</si>
  <si>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</si>
  <si>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</si>
  <si>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</si>
  <si>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</si>
  <si>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</si>
  <si>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</si>
  <si>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</si>
  <si>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</si>
  <si>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</si>
  <si>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</si>
  <si>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</si>
  <si>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</si>
  <si>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</si>
  <si>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</si>
  <si>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</si>
  <si>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</si>
  <si>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</si>
  <si>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</si>
  <si>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</si>
  <si>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</si>
  <si>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</si>
  <si>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</si>
  <si>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</si>
  <si>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</si>
  <si>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</si>
  <si>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</si>
  <si>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</si>
  <si>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</si>
  <si>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</si>
  <si>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</si>
  <si>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</si>
  <si>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</si>
  <si>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</si>
  <si>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</si>
  <si>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</si>
  <si>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</si>
  <si>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</si>
  <si>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</si>
  <si>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</si>
  <si>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</si>
  <si>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</si>
  <si>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</si>
  <si>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</si>
  <si>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</si>
  <si>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</si>
  <si>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</si>
  <si>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</si>
  <si>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</si>
  <si>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</si>
  <si>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</si>
  <si>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</si>
  <si>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</si>
  <si>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</si>
  <si>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</si>
  <si>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</si>
  <si>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</si>
  <si>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</si>
  <si>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</si>
  <si>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</si>
  <si>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</si>
  <si>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</si>
  <si>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</si>
  <si>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</si>
  <si>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</si>
  <si>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</si>
  <si>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</si>
  <si>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</si>
  <si>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</si>
  <si>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</si>
  <si>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</si>
  <si>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</si>
  <si>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</si>
  <si>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</si>
  <si>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</si>
  <si>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</si>
  <si>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</si>
  <si>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</si>
  <si>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</si>
  <si>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</si>
  <si>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</si>
  <si>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</si>
  <si>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</si>
  <si>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</si>
  <si>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</si>
  <si>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</si>
  <si>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</si>
  <si>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</si>
  <si>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</si>
  <si>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</si>
  <si>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</si>
  <si>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</si>
  <si>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</si>
  <si>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</si>
  <si>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</si>
  <si>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</si>
  <si>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</si>
  <si>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</si>
  <si>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</si>
  <si>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</si>
  <si>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</si>
  <si>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</si>
  <si>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</si>
  <si>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</si>
  <si>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</si>
  <si>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</si>
  <si>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</si>
  <si>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</si>
  <si>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</si>
  <si>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</si>
  <si>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</si>
  <si>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</si>
  <si>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</si>
  <si>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</si>
  <si>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</si>
  <si>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</si>
  <si>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</si>
  <si>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</si>
  <si>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</si>
  <si>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</si>
  <si>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</si>
  <si>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</si>
  <si>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</si>
  <si>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</si>
  <si>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</si>
  <si>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</si>
  <si>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</si>
  <si>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</si>
  <si>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</si>
  <si>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</si>
  <si>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</si>
  <si>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</si>
  <si>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</si>
  <si>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</si>
  <si>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</si>
  <si>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</si>
  <si>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</si>
  <si>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</si>
  <si>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</si>
  <si>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</si>
  <si>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</si>
  <si>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</si>
  <si>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</si>
  <si>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</si>
  <si>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</si>
  <si>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</si>
  <si>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</si>
  <si>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</si>
  <si>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</si>
  <si>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</si>
  <si>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</si>
  <si>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</si>
  <si>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</si>
  <si>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</si>
  <si>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</si>
  <si>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</si>
  <si>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</si>
  <si>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</si>
  <si>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</si>
  <si>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</si>
  <si>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</si>
  <si>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</si>
  <si>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</si>
  <si>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</si>
  <si>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</si>
  <si>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</si>
  <si>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</si>
  <si>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</si>
  <si>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</si>
  <si>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</si>
  <si>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</si>
  <si>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</si>
  <si>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</si>
  <si>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</si>
  <si>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</si>
  <si>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</si>
  <si>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</si>
  <si>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</si>
  <si>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</si>
  <si>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</si>
  <si>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</si>
  <si>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</si>
  <si>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</si>
  <si>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</si>
  <si>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</si>
  <si>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</si>
  <si>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</si>
  <si>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</si>
  <si>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</si>
  <si>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</si>
  <si>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</si>
  <si>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</si>
  <si>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</si>
  <si>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</si>
  <si>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</si>
  <si>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</si>
  <si>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</si>
  <si>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</si>
  <si>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</si>
  <si>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</si>
  <si>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</si>
  <si>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</si>
  <si>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</si>
  <si>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</si>
  <si>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</si>
  <si>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</si>
  <si>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</si>
  <si>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</si>
  <si>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</si>
  <si>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</si>
  <si>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</si>
  <si>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</si>
  <si>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</si>
  <si>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</si>
  <si>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</si>
  <si>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</si>
  <si>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</si>
  <si>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</si>
  <si>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</si>
  <si>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</si>
  <si>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</si>
  <si>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</si>
  <si>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</si>
  <si>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</si>
  <si>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</si>
  <si>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</si>
  <si>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</si>
  <si>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</si>
  <si>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</si>
  <si>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</si>
  <si>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</si>
  <si>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</si>
  <si>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</si>
  <si>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</si>
  <si>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</si>
  <si>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</si>
  <si>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</si>
  <si>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</si>
  <si>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</si>
  <si>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</si>
  <si>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</si>
  <si>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</si>
  <si>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</si>
  <si>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</si>
  <si>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</si>
  <si>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</si>
  <si>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</si>
  <si>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</si>
  <si>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</si>
  <si>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</si>
  <si>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</si>
  <si>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</si>
  <si>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</si>
  <si>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</si>
  <si>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</si>
  <si>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</si>
  <si>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</si>
  <si>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</si>
  <si>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</si>
  <si>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</si>
  <si>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</si>
  <si>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</si>
  <si>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</si>
  <si>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</si>
  <si>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</si>
  <si>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</si>
  <si>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</si>
  <si>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</si>
  <si>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</si>
  <si>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</si>
  <si>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</si>
  <si>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</si>
  <si>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</si>
  <si>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</si>
  <si>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</si>
  <si>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</si>
  <si>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</si>
  <si>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</si>
  <si>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</si>
  <si>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</si>
  <si>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</si>
  <si>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</si>
  <si>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</si>
  <si>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</si>
  <si>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</si>
  <si>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</si>
  <si>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</si>
  <si>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</si>
  <si>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</si>
  <si>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</si>
  <si>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</si>
  <si>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</si>
  <si>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</si>
  <si>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</si>
  <si>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</si>
  <si>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</si>
  <si>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</si>
  <si>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</si>
  <si>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</si>
  <si>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</si>
  <si>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</si>
  <si>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</si>
  <si>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</si>
  <si>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</si>
  <si>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</si>
  <si>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</si>
  <si>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</si>
  <si>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</si>
  <si>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</si>
  <si>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</si>
  <si>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</si>
  <si>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</si>
  <si>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</si>
  <si>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</si>
  <si>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</si>
  <si>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</si>
  <si>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</si>
  <si>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</si>
  <si>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</si>
  <si>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</si>
  <si>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</si>
  <si>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</si>
  <si>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</si>
  <si>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</si>
  <si>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</si>
  <si>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</si>
  <si>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</si>
  <si>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</si>
  <si>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</si>
  <si>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</si>
  <si>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</si>
  <si>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</si>
  <si>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</si>
  <si>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</si>
  <si>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</si>
  <si>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</si>
  <si>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</si>
  <si>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</si>
  <si>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</si>
  <si>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</si>
  <si>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</si>
  <si>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</si>
  <si>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</si>
  <si>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</si>
  <si>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</si>
  <si>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</si>
  <si>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</si>
  <si>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</si>
  <si>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</si>
  <si>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</si>
  <si>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</si>
  <si>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</si>
  <si>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</si>
  <si>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</si>
  <si>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</si>
  <si>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</si>
  <si>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</si>
  <si>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</si>
  <si>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</si>
  <si>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</si>
  <si>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</si>
  <si>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</si>
  <si>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</si>
  <si>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</si>
  <si>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</si>
  <si>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</si>
  <si>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</si>
  <si>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</si>
  <si>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</si>
  <si>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</si>
  <si>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</si>
  <si>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</si>
  <si>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</si>
  <si>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</si>
  <si>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</si>
  <si>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</si>
  <si>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</si>
  <si>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</si>
  <si>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</si>
  <si>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</si>
  <si>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</si>
  <si>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</si>
  <si>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</si>
  <si>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</si>
  <si>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</si>
  <si>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</si>
  <si>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</si>
  <si>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</si>
  <si>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</si>
  <si>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</si>
  <si>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</si>
  <si>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</si>
  <si>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</si>
  <si>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</si>
  <si>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</si>
  <si>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</si>
  <si>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</si>
  <si>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</si>
  <si>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</si>
  <si>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</si>
  <si>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</si>
  <si>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</si>
  <si>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</si>
  <si>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</si>
  <si>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</si>
  <si>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</si>
  <si>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</si>
  <si>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</si>
  <si>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</si>
  <si>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</si>
  <si>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</si>
  <si>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</si>
  <si>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</si>
  <si>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</si>
  <si>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</si>
  <si>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</si>
  <si>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</si>
  <si>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</si>
  <si>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</si>
  <si>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</si>
  <si>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</si>
  <si>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</si>
  <si>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</si>
  <si>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</si>
  <si>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</si>
  <si>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</si>
  <si>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</si>
  <si>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</si>
  <si>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</si>
  <si>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</si>
  <si>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</si>
  <si>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</si>
  <si>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</si>
  <si>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</si>
  <si>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</si>
  <si>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</si>
  <si>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</si>
  <si>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</si>
  <si>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</si>
  <si>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</si>
  <si>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</si>
  <si>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</si>
  <si>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</si>
  <si>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</si>
  <si>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</si>
  <si>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</si>
  <si>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</si>
  <si>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</si>
  <si>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</si>
  <si>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</si>
  <si>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</si>
  <si>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</si>
  <si>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</si>
  <si>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</si>
  <si>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</si>
  <si>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</si>
  <si>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</si>
  <si>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</si>
  <si>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</si>
  <si>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</si>
  <si>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</si>
  <si>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</si>
  <si>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</si>
  <si>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</si>
  <si>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</si>
  <si>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</si>
  <si>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</si>
  <si>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</si>
  <si>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</si>
  <si>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</si>
  <si>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</si>
  <si>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</si>
  <si>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</si>
  <si>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</si>
  <si>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</si>
  <si>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</si>
  <si>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</si>
  <si>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</si>
  <si>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</si>
  <si>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</si>
  <si>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</si>
  <si>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</si>
  <si>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</si>
  <si>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</si>
  <si>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</si>
  <si>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</si>
  <si>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</si>
  <si>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</si>
  <si>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</si>
  <si>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</si>
  <si>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</si>
  <si>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</si>
  <si>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</si>
  <si>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</si>
  <si>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</si>
  <si>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</si>
  <si>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</si>
  <si>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</si>
  <si>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</si>
  <si>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</si>
  <si>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</si>
  <si>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</si>
  <si>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</si>
  <si>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</si>
  <si>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</si>
  <si>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</si>
  <si>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</si>
  <si>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</si>
  <si>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</si>
  <si>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</si>
  <si>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</si>
  <si>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</si>
  <si>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</si>
  <si>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</si>
  <si>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</si>
  <si>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</si>
  <si>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</si>
  <si>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</si>
  <si>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</si>
  <si>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</si>
  <si>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</si>
  <si>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</si>
  <si>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</si>
  <si>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</si>
  <si>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</si>
  <si>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</si>
  <si>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</si>
  <si>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</si>
  <si>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</si>
  <si>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</si>
  <si>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</si>
  <si>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</si>
  <si>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</si>
  <si>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</si>
  <si>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</si>
  <si>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</si>
  <si>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</si>
  <si>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</si>
  <si>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</si>
  <si>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</si>
  <si>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</si>
  <si>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</si>
  <si>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</si>
  <si>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</si>
  <si>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</si>
  <si>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</si>
  <si>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</si>
  <si>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</si>
  <si>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</si>
  <si>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</si>
  <si>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</si>
  <si>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</si>
  <si>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</si>
  <si>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</si>
  <si>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</si>
  <si>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</si>
  <si>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</si>
  <si>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</si>
  <si>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</si>
  <si>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</si>
  <si>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</si>
  <si>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</si>
  <si>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</si>
  <si>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</si>
  <si>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</si>
  <si>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</si>
  <si>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</si>
  <si>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</si>
  <si>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</si>
  <si>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</si>
  <si>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</si>
  <si>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</si>
  <si>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</si>
  <si>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</si>
  <si>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</si>
  <si>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</si>
  <si>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</si>
  <si>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</si>
  <si>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</si>
  <si>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</si>
  <si>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</si>
  <si>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</si>
  <si>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</si>
  <si>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</si>
  <si>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</si>
  <si>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</si>
  <si>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</si>
  <si>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</si>
  <si>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</si>
  <si>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</si>
  <si>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</si>
  <si>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</si>
  <si>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</si>
  <si>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</si>
  <si>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</si>
  <si>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</si>
  <si>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</si>
  <si>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</si>
  <si>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</si>
  <si>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</si>
  <si>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</si>
  <si>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</si>
  <si>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</si>
  <si>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</si>
  <si>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</si>
  <si>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</si>
  <si>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</si>
  <si>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</si>
  <si>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</si>
  <si>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</si>
  <si>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</si>
  <si>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</si>
  <si>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</si>
  <si>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</si>
  <si>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</si>
  <si>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</si>
  <si>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</si>
  <si>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</si>
  <si>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</si>
  <si>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</si>
  <si>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</si>
  <si>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</si>
  <si>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</si>
  <si>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</si>
  <si>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</si>
  <si>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</si>
  <si>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</si>
  <si>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</si>
  <si>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</si>
  <si>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</si>
  <si>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</si>
  <si>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</si>
  <si>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</si>
  <si>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</si>
  <si>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</si>
  <si>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</si>
  <si>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</si>
  <si>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</si>
  <si>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</si>
  <si>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</si>
  <si>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</si>
  <si>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</si>
  <si>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</si>
  <si>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</si>
  <si>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</si>
  <si>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</si>
  <si>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</si>
  <si>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</si>
  <si>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</si>
  <si>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</si>
  <si>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</si>
  <si>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</si>
  <si>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</si>
  <si>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</si>
  <si>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</si>
  <si>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</si>
  <si>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</si>
  <si>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</si>
  <si>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</si>
  <si>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</si>
  <si>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</si>
  <si>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</si>
  <si>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</si>
  <si>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</si>
  <si>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</si>
  <si>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</si>
  <si>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</si>
  <si>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</si>
  <si>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</si>
  <si>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</si>
  <si>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</si>
  <si>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</si>
  <si>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</si>
  <si>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</si>
  <si>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</si>
  <si>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</si>
  <si>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</si>
  <si>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</si>
  <si>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</si>
  <si>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</si>
  <si>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</si>
  <si>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</si>
  <si>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</si>
  <si>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</si>
  <si>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</si>
  <si>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</si>
  <si>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</si>
  <si>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</si>
  <si>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</si>
  <si>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</si>
  <si>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</si>
  <si>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</si>
  <si>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</si>
  <si>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</si>
  <si>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</si>
  <si>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</si>
  <si>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</si>
  <si>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</si>
  <si>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</si>
  <si>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</si>
  <si>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</si>
  <si>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</si>
  <si>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</si>
  <si>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</si>
  <si>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</si>
  <si>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</si>
  <si>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</si>
  <si>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</si>
  <si>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</si>
  <si>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</si>
  <si>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</si>
  <si>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</si>
  <si>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</si>
  <si>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</si>
  <si>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</si>
  <si>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</si>
  <si>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</si>
  <si>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</si>
  <si>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</si>
  <si>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</si>
  <si>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</si>
  <si>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</si>
  <si>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</si>
  <si>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</si>
  <si>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</si>
  <si>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</si>
  <si>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</si>
  <si>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</si>
  <si>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</si>
  <si>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</si>
  <si>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</si>
  <si>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</si>
  <si>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</si>
  <si>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</si>
  <si>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</si>
  <si>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</si>
  <si>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</si>
  <si>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</si>
  <si>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</si>
  <si>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</si>
  <si>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</si>
  <si>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</si>
  <si>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</si>
  <si>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</si>
  <si>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</si>
  <si>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</si>
  <si>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</si>
  <si>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</si>
  <si>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</si>
  <si>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</si>
  <si>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</si>
  <si>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</si>
  <si>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</si>
  <si>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</si>
  <si>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</si>
  <si>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</si>
  <si>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</si>
  <si>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</si>
  <si>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</si>
  <si>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</si>
  <si>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</si>
  <si>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</si>
  <si>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</si>
  <si>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</si>
  <si>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</si>
  <si>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</si>
  <si>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</si>
  <si>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</si>
  <si>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</si>
  <si>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</si>
  <si>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</si>
  <si>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</si>
  <si>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</si>
  <si>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</si>
  <si>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</si>
  <si>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</si>
  <si>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</si>
  <si>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</si>
  <si>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</si>
  <si>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</si>
  <si>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</si>
  <si>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</si>
  <si>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</si>
  <si>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</si>
  <si>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</si>
  <si>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</si>
  <si>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</si>
  <si>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</si>
  <si>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</si>
  <si>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</si>
  <si>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</si>
  <si>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</si>
  <si>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</si>
  <si>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</si>
  <si>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</si>
  <si>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</si>
  <si>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</si>
  <si>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</si>
  <si>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</si>
  <si>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</si>
  <si>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</si>
  <si>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</si>
  <si>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</si>
  <si>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</si>
  <si>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</si>
  <si>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</si>
  <si>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</si>
  <si>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</si>
  <si>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</si>
  <si>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</si>
  <si>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</si>
  <si>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</si>
  <si>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</si>
  <si>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</si>
  <si>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</si>
  <si>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</si>
  <si>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</si>
  <si>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</si>
  <si>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</si>
  <si>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</si>
  <si>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</si>
  <si>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</si>
  <si>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</si>
  <si>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</si>
  <si>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</si>
  <si>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</si>
  <si>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</si>
  <si>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</si>
  <si>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</si>
  <si>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</si>
  <si>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</si>
  <si>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</si>
  <si>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</si>
  <si>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</si>
  <si>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</si>
  <si>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</si>
  <si>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</si>
  <si>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</si>
  <si>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</si>
  <si>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</si>
  <si>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</si>
  <si>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</si>
  <si>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</si>
  <si>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</si>
  <si>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</si>
  <si>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</si>
  <si>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</si>
  <si>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</si>
  <si>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</si>
  <si>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</si>
  <si>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</si>
  <si>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</si>
  <si>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</si>
  <si>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</si>
  <si>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</si>
  <si>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</si>
  <si>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</si>
  <si>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</si>
  <si>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</si>
  <si>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</si>
  <si>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</si>
  <si>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</si>
  <si>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</si>
  <si>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</si>
  <si>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</si>
  <si>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</si>
  <si>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</si>
  <si>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</si>
  <si>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</si>
  <si>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</si>
  <si>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</si>
  <si>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</si>
  <si>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</si>
  <si>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</si>
  <si>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</si>
  <si>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</si>
  <si>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</si>
  <si>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</si>
  <si>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</si>
  <si>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</si>
  <si>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</si>
  <si>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</si>
  <si>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</si>
  <si>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</si>
  <si>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</si>
  <si>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</si>
  <si>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</si>
  <si>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</si>
  <si>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</si>
  <si>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</si>
  <si>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</si>
  <si>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</si>
  <si>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</si>
  <si>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</si>
  <si>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</si>
  <si>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</si>
  <si>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</si>
  <si>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</si>
  <si>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</si>
  <si>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</si>
  <si>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</si>
  <si>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</si>
  <si>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</si>
  <si>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</si>
  <si>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</si>
  <si>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</si>
  <si>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</si>
  <si>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</si>
  <si>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</si>
  <si>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</si>
  <si>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</si>
  <si>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</si>
  <si>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</si>
  <si>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</si>
  <si>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</si>
  <si>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</si>
  <si>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</si>
  <si>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</si>
  <si>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</si>
  <si>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</si>
  <si>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</si>
  <si>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</si>
  <si>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</si>
  <si>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</si>
  <si>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</si>
  <si>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</si>
  <si>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</si>
  <si>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</si>
  <si>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</si>
  <si>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</si>
  <si>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</si>
  <si>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</si>
  <si>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</si>
  <si>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</si>
  <si>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</si>
  <si>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</si>
  <si>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</si>
  <si>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</si>
  <si>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</si>
  <si>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</si>
  <si>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</si>
  <si>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</si>
  <si>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</si>
  <si>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</si>
  <si>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</si>
  <si>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</si>
  <si>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</si>
  <si>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</si>
  <si>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</si>
  <si>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</si>
  <si>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</si>
  <si>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</si>
  <si>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</si>
  <si>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</si>
  <si>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</si>
  <si>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</si>
  <si>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</si>
  <si>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</si>
  <si>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</si>
  <si>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</si>
  <si>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</si>
  <si>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</si>
  <si>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</si>
  <si>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</si>
  <si>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</si>
  <si>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</si>
  <si>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</si>
  <si>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</si>
  <si>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</si>
  <si>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</si>
  <si>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</si>
  <si>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</si>
  <si>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</si>
  <si>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</si>
  <si>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</si>
  <si>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</si>
  <si>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</si>
  <si>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</si>
  <si>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</si>
  <si>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</si>
  <si>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</si>
  <si>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</si>
  <si>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</si>
  <si>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</si>
  <si>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</si>
  <si>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</si>
  <si>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</si>
  <si>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</si>
  <si>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</si>
  <si>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</si>
  <si>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</si>
  <si>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</si>
  <si>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</si>
  <si>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</si>
  <si>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</si>
  <si>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</si>
  <si>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</si>
  <si>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</si>
  <si>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</si>
  <si>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</si>
  <si>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</si>
  <si>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</si>
  <si>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</si>
  <si>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</si>
  <si>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</si>
  <si>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</si>
  <si>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</si>
  <si>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</si>
  <si>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</si>
  <si>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</si>
  <si>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</si>
  <si>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</si>
  <si>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</si>
  <si>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</si>
  <si>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</si>
  <si>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</si>
  <si>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</si>
  <si>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</si>
  <si>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</si>
  <si>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</si>
  <si>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</si>
  <si>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</si>
  <si>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</si>
  <si>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</si>
  <si>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</si>
  <si>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</si>
  <si>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</si>
  <si>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</si>
  <si>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</si>
  <si>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</si>
  <si>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</si>
  <si>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</si>
  <si>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</si>
  <si>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</si>
  <si>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</si>
  <si>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</si>
  <si>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</si>
  <si>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</si>
  <si>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</si>
  <si>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</si>
  <si>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</si>
  <si>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</si>
  <si>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</si>
  <si>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</si>
  <si>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</si>
  <si>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</si>
  <si>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</si>
  <si>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</si>
  <si>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</si>
  <si>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</si>
  <si>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</si>
  <si>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</si>
  <si>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</si>
  <si>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</si>
  <si>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</si>
  <si>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</si>
  <si>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</si>
  <si>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</si>
  <si>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</si>
  <si>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</si>
  <si>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</si>
  <si>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</si>
  <si>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</si>
  <si>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</si>
  <si>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</si>
  <si>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</si>
  <si>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</si>
  <si>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</si>
  <si>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</si>
  <si>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</si>
  <si>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</si>
  <si>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</si>
  <si>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</si>
  <si>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</si>
  <si>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</si>
  <si>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</si>
  <si>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</si>
  <si>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</si>
  <si>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</si>
  <si>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</si>
  <si>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</si>
  <si>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</si>
  <si>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</si>
  <si>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</si>
  <si>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</si>
  <si>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</si>
  <si>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</si>
  <si>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</si>
  <si>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</si>
  <si>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</si>
  <si>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</si>
  <si>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</si>
  <si>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</si>
  <si>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</si>
  <si>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</si>
  <si>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</si>
  <si>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</si>
  <si>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</si>
  <si>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</si>
  <si>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</si>
  <si>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</si>
  <si>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</si>
  <si>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</si>
  <si>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</si>
  <si>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</si>
  <si>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</si>
  <si>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</si>
  <si>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</si>
  <si>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</si>
  <si>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</si>
  <si>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</si>
  <si>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</si>
  <si>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</si>
  <si>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</si>
  <si>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</si>
  <si>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</si>
  <si>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</si>
  <si>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</si>
  <si>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</si>
  <si>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</si>
  <si>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</si>
  <si>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</si>
  <si>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</si>
  <si>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</si>
  <si>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</si>
  <si>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</si>
  <si>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</si>
  <si>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</si>
  <si>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</si>
  <si>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</si>
  <si>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</si>
  <si>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</si>
  <si>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</si>
  <si>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</si>
  <si>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</si>
  <si>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</si>
  <si>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</si>
  <si>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</si>
  <si>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</si>
  <si>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</si>
  <si>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</si>
  <si>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</si>
  <si>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</si>
  <si>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</si>
  <si>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</si>
  <si>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</si>
  <si>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</si>
  <si>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</si>
  <si>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</si>
  <si>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</si>
  <si>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</si>
  <si>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</si>
  <si>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</si>
  <si>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</si>
  <si>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</si>
  <si>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</si>
  <si>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</si>
  <si>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</si>
  <si>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</si>
  <si>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</si>
  <si>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</si>
  <si>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</si>
  <si>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</si>
  <si>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</si>
  <si>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</si>
  <si>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</si>
  <si>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</si>
  <si>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</si>
  <si>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</si>
  <si>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</si>
  <si>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</si>
  <si>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</si>
  <si>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</si>
  <si>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</si>
  <si>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</si>
  <si>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</si>
  <si>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</si>
  <si>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</si>
  <si>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</si>
  <si>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</si>
  <si>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</si>
  <si>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</si>
  <si>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</si>
  <si>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</si>
  <si>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</si>
  <si>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</si>
  <si>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</si>
  <si>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</si>
  <si>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</si>
  <si>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</si>
  <si>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</si>
  <si>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</si>
  <si>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</si>
  <si>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</si>
  <si>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</si>
  <si>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</si>
  <si>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</si>
  <si>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</si>
  <si>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</si>
  <si>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</si>
  <si>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</si>
  <si>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</si>
  <si>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</si>
  <si>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</si>
  <si>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</si>
  <si>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</si>
  <si>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</si>
  <si>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</si>
  <si>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</si>
  <si>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</si>
  <si>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</si>
  <si>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</si>
  <si>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</si>
  <si>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</si>
  <si>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</si>
  <si>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</si>
  <si>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</si>
  <si>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</si>
  <si>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</si>
  <si>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</si>
  <si>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</si>
  <si>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</si>
  <si>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</si>
  <si>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</si>
  <si>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</si>
  <si>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</si>
  <si>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</si>
  <si>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</si>
  <si>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</si>
  <si>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</si>
  <si>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</si>
  <si>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</si>
  <si>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</si>
  <si>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</si>
  <si>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</si>
  <si>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</si>
  <si>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</si>
  <si>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</si>
  <si>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</si>
  <si>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</si>
  <si>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</si>
  <si>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</si>
  <si>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</si>
  <si>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</si>
  <si>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</si>
  <si>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</si>
  <si>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</si>
  <si>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</si>
  <si>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</si>
  <si>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</si>
  <si>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</si>
  <si>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</si>
  <si>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</si>
  <si>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</si>
  <si>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</si>
  <si>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</si>
  <si>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</si>
  <si>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</si>
  <si>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</si>
  <si>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</si>
  <si>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</si>
  <si>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</si>
  <si>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</si>
  <si>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</si>
  <si>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</si>
  <si>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</si>
  <si>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</si>
  <si>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</si>
  <si>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</si>
  <si>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</si>
  <si>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</si>
  <si>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</si>
  <si>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</si>
  <si>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</si>
  <si>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</si>
  <si>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</si>
  <si>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</si>
  <si>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</si>
  <si>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</si>
  <si>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</si>
  <si>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</si>
  <si>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</si>
  <si>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</si>
  <si>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</si>
  <si>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</si>
  <si>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</si>
  <si>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</si>
  <si>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</si>
  <si>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</si>
  <si>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</si>
  <si>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</si>
  <si>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</si>
  <si>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</si>
  <si>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</si>
  <si>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</si>
  <si>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</si>
  <si>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</si>
  <si>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</si>
  <si>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</si>
  <si>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</si>
  <si>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</si>
  <si>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</si>
  <si>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</si>
  <si>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</si>
  <si>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</si>
  <si>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</si>
  <si>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</si>
  <si>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</si>
  <si>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</si>
  <si>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</si>
  <si>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</si>
  <si>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</si>
  <si>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</si>
  <si>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</si>
  <si>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</si>
  <si>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</si>
  <si>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</si>
  <si>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</si>
  <si>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</si>
  <si>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</si>
  <si>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</si>
  <si>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</si>
  <si>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</si>
  <si>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</si>
  <si>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</si>
  <si>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</si>
  <si>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</si>
  <si>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</si>
  <si>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</si>
  <si>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</si>
  <si>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</si>
  <si>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</si>
  <si>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</si>
  <si>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</si>
  <si>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</si>
  <si>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</si>
  <si>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</si>
  <si>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</si>
  <si>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</si>
  <si>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</si>
  <si>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</si>
  <si>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</si>
  <si>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</si>
  <si>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</si>
  <si>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</si>
  <si>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</si>
  <si>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</si>
  <si>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</si>
  <si>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</si>
  <si>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</si>
  <si>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</si>
  <si>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</si>
  <si>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</si>
  <si>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</si>
  <si>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</si>
  <si>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</si>
  <si>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</si>
  <si>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</si>
  <si>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</si>
  <si>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</si>
  <si>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</si>
  <si>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</si>
  <si>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</si>
  <si>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</si>
  <si>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</si>
  <si>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</si>
  <si>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</si>
  <si>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</si>
  <si>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</si>
  <si>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</si>
  <si>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</si>
  <si>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</si>
  <si>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</si>
  <si>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</si>
  <si>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</si>
  <si>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</si>
  <si>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</si>
  <si>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</si>
  <si>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</si>
  <si>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</si>
  <si>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</si>
  <si>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</si>
  <si>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</si>
  <si>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</si>
  <si>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</si>
  <si>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</si>
  <si>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</si>
  <si>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</si>
  <si>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</si>
  <si>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</si>
  <si>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</si>
  <si>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</si>
  <si>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</si>
  <si>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</si>
  <si>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</si>
  <si>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</si>
  <si>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</si>
  <si>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</si>
  <si>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</si>
  <si>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</si>
  <si>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</si>
  <si>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</si>
  <si>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</si>
  <si>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</si>
  <si>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</si>
  <si>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</si>
  <si>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</si>
  <si>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</si>
  <si>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</si>
  <si>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</si>
  <si>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</si>
  <si>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</si>
  <si>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</si>
  <si>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</si>
  <si>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</si>
  <si>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</si>
  <si>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</si>
  <si>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</si>
  <si>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</si>
  <si>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</si>
  <si>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</si>
  <si>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</si>
  <si>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</si>
  <si>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</si>
  <si>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</si>
  <si>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</si>
  <si>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</si>
  <si>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</si>
  <si>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</si>
  <si>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</si>
  <si>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</si>
  <si>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</si>
  <si>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</si>
  <si>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</si>
  <si>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</si>
  <si>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</si>
  <si>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</si>
  <si>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</si>
  <si>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</si>
  <si>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</si>
  <si>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</si>
  <si>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</si>
  <si>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</si>
  <si>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</si>
  <si>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</si>
  <si>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</si>
  <si>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</si>
  <si>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</si>
  <si>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</si>
  <si>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</si>
  <si>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</si>
  <si>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</si>
  <si>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</si>
  <si>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</si>
  <si>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</si>
  <si>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</si>
  <si>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</si>
  <si>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</si>
  <si>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</si>
  <si>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</si>
  <si>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</si>
  <si>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</si>
  <si>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</si>
  <si>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</si>
  <si>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</si>
  <si>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</si>
  <si>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</si>
  <si>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</si>
  <si>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</si>
  <si>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</si>
  <si>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</si>
  <si>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</si>
  <si>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</si>
  <si>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</si>
  <si>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</si>
  <si>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</si>
  <si>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</si>
  <si>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</si>
  <si>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</si>
  <si>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</si>
  <si>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</si>
  <si>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</si>
  <si>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</si>
  <si>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</si>
  <si>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</si>
  <si>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</si>
  <si>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</si>
  <si>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</si>
  <si>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</si>
  <si>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</si>
  <si>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</si>
  <si>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</si>
  <si>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</si>
  <si>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</si>
  <si>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</si>
  <si>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</si>
  <si>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</si>
  <si>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</si>
  <si>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</si>
  <si>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</si>
  <si>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</si>
  <si>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</si>
  <si>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</si>
  <si>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</si>
  <si>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</si>
  <si>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</si>
  <si>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</si>
  <si>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</si>
  <si>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</si>
  <si>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</si>
  <si>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</si>
  <si>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</si>
  <si>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</si>
  <si>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</si>
  <si>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</si>
  <si>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</si>
  <si>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</si>
  <si>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</si>
  <si>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</si>
  <si>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</si>
  <si>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</si>
  <si>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</si>
  <si>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</si>
  <si>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</si>
  <si>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</si>
  <si>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</si>
  <si>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</si>
  <si>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</si>
  <si>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</si>
  <si>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</si>
  <si>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</si>
  <si>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</si>
  <si>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</si>
  <si>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</si>
  <si>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</si>
  <si>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</si>
  <si>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</si>
  <si>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</si>
  <si>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</si>
  <si>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</si>
  <si>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</si>
  <si>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</si>
  <si>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</si>
  <si>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</si>
  <si>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</si>
  <si>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</si>
  <si>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</si>
  <si>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</si>
  <si>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</si>
  <si>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</si>
  <si>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</si>
  <si>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</si>
  <si>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</si>
  <si>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</si>
  <si>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</si>
  <si>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</si>
  <si>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</si>
  <si>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</si>
  <si>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</si>
  <si>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</si>
  <si>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</si>
  <si>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</si>
  <si>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</si>
  <si>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</si>
  <si>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</si>
  <si>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</si>
  <si>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</si>
  <si>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</si>
  <si>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</si>
  <si>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</si>
  <si>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</si>
  <si>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</si>
  <si>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</si>
  <si>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</si>
  <si>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</si>
  <si>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</si>
  <si>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</si>
  <si>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</si>
  <si>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</si>
  <si>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</si>
  <si>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</si>
  <si>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</si>
  <si>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</si>
  <si>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</si>
  <si>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</si>
  <si>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</si>
  <si>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</si>
  <si>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</si>
  <si>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</si>
  <si>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</si>
  <si>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</si>
  <si>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</si>
  <si>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</si>
  <si>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</si>
  <si>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</si>
  <si>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</si>
  <si>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</si>
  <si>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</si>
  <si>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</si>
  <si>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</si>
  <si>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</si>
  <si>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</si>
  <si>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</si>
  <si>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</si>
  <si>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</si>
  <si>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</si>
  <si>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</si>
  <si>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</si>
  <si>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</si>
  <si>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</si>
  <si>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</si>
  <si>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</si>
  <si>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</si>
  <si>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</si>
  <si>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</si>
  <si>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</si>
  <si>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</si>
  <si>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</si>
  <si>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</si>
  <si>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</si>
  <si>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</si>
  <si>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</si>
  <si>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</si>
  <si>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</si>
  <si>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</si>
  <si>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</si>
  <si>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</si>
  <si>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</si>
  <si>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</si>
  <si>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</si>
  <si>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</si>
  <si>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</si>
  <si>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</si>
  <si>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</si>
  <si>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</si>
  <si>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</si>
  <si>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</si>
  <si>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</si>
  <si>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</si>
  <si>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</si>
  <si>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</si>
  <si>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</si>
  <si>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</si>
  <si>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</si>
  <si>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</si>
  <si>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</si>
  <si>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</si>
  <si>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</si>
  <si>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</si>
  <si>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</si>
  <si>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</si>
  <si>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</si>
  <si>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</si>
  <si>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</si>
  <si>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</si>
  <si>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</si>
  <si>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</si>
  <si>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</si>
  <si>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</si>
  <si>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</si>
  <si>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</si>
  <si>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</si>
  <si>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</si>
  <si>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</si>
  <si>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</si>
  <si>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</si>
  <si>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</si>
  <si>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</si>
  <si>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</si>
  <si>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</si>
  <si>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</si>
  <si>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</si>
  <si>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</si>
  <si>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</si>
  <si>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</si>
  <si>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</si>
  <si>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</si>
  <si>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</si>
  <si>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</si>
  <si>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</si>
  <si>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</si>
  <si>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</si>
  <si>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</si>
  <si>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</si>
  <si>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</si>
  <si>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</si>
  <si>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</si>
  <si>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</si>
  <si>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</si>
  <si>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</si>
  <si>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</si>
  <si>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</si>
  <si>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</si>
  <si>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</si>
  <si>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</si>
  <si>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</si>
  <si>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</si>
  <si>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</si>
  <si>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</si>
  <si>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</si>
  <si>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</si>
  <si>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</si>
  <si>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</si>
  <si>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</si>
  <si>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</si>
  <si>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</si>
  <si>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</si>
  <si>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</si>
  <si>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</si>
  <si>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</si>
  <si>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</si>
  <si>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</si>
  <si>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</si>
  <si>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</si>
  <si>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</si>
  <si>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</si>
  <si>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</si>
  <si>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</si>
  <si>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</si>
  <si>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</si>
  <si>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</si>
  <si>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</si>
  <si>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</si>
  <si>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</si>
  <si>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</si>
  <si>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</si>
  <si>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</si>
  <si>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</si>
  <si>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</si>
  <si>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</si>
  <si>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</si>
  <si>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</si>
  <si>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</si>
  <si>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</si>
  <si>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</si>
  <si>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</si>
  <si>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</si>
  <si>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</si>
  <si>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</si>
  <si>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</si>
  <si>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</si>
  <si>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</si>
  <si>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</si>
  <si>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</si>
  <si>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</si>
  <si>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</si>
  <si>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</si>
  <si>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</si>
  <si>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</si>
  <si>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</si>
  <si>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</si>
  <si>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</si>
  <si>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</si>
  <si>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</si>
  <si>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</si>
  <si>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</si>
  <si>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</si>
  <si>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</si>
  <si>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</si>
  <si>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</si>
  <si>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</si>
  <si>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</si>
  <si>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</si>
  <si>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</si>
  <si>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</si>
  <si>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</si>
  <si>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</si>
  <si>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</si>
  <si>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</si>
  <si>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</si>
  <si>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</si>
  <si>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</si>
  <si>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</si>
  <si>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</si>
  <si>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</si>
  <si>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</si>
  <si>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</si>
  <si>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</si>
  <si>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</si>
  <si>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</si>
  <si>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</si>
  <si>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</si>
  <si>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</si>
  <si>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</si>
  <si>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</si>
  <si>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</si>
  <si>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</si>
  <si>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</si>
  <si>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</si>
  <si>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</si>
  <si>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</si>
  <si>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</si>
  <si>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</si>
  <si>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</si>
  <si>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</si>
  <si>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</si>
  <si>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</si>
  <si>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</si>
  <si>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</si>
  <si>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</si>
  <si>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</si>
  <si>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</si>
  <si>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</si>
  <si>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</si>
  <si>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</si>
  <si>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</si>
  <si>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</si>
  <si>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</si>
  <si>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</si>
  <si>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</si>
  <si>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</si>
  <si>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</si>
  <si>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</si>
  <si>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</si>
  <si>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</si>
  <si>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</si>
  <si>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</si>
  <si>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</si>
  <si>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</si>
  <si>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</si>
  <si>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</si>
  <si>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</si>
  <si>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</si>
  <si>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</si>
  <si>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</si>
  <si>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</si>
  <si>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</si>
  <si>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</si>
  <si>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</si>
  <si>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</si>
  <si>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</si>
  <si>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</si>
  <si>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</si>
  <si>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</si>
  <si>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</si>
  <si>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</si>
  <si>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</si>
  <si>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</si>
  <si>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</si>
  <si>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</si>
  <si>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</si>
  <si>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</si>
  <si>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</si>
  <si>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</si>
  <si>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</si>
  <si>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</si>
  <si>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</si>
  <si>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</si>
  <si>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</si>
  <si>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</si>
  <si>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</si>
  <si>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</si>
  <si>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</si>
  <si>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</si>
  <si>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</si>
  <si>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</si>
  <si>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</si>
  <si>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</si>
  <si>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</si>
  <si>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</si>
  <si>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</si>
  <si>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</si>
  <si>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</si>
  <si>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</si>
  <si>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</si>
  <si>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</si>
  <si>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</si>
  <si>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</si>
  <si>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</si>
  <si>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</si>
  <si>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</si>
  <si>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</si>
  <si>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</si>
  <si>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</si>
  <si>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</si>
  <si>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</si>
  <si>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</si>
  <si>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</si>
  <si>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</si>
  <si>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</si>
  <si>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</si>
  <si>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</si>
  <si>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</si>
  <si>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</si>
  <si>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</si>
  <si>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</si>
  <si>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</si>
  <si>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</si>
  <si>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</si>
  <si>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</si>
  <si>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</si>
  <si>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</si>
  <si>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</si>
  <si>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</si>
  <si>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</si>
  <si>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</si>
  <si>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</si>
  <si>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</si>
  <si>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</si>
  <si>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</si>
  <si>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</si>
  <si>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</si>
  <si>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</si>
  <si>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</si>
  <si>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</si>
  <si>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</si>
  <si>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</si>
  <si>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</si>
  <si>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</si>
  <si>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</si>
  <si>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</si>
  <si>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</si>
  <si>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</si>
  <si>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</si>
  <si>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</si>
  <si>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</si>
  <si>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</si>
  <si>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</si>
  <si>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</si>
  <si>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</si>
  <si>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</si>
  <si>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</si>
  <si>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</si>
  <si>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</si>
  <si>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</si>
  <si>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</si>
  <si>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</si>
  <si>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</si>
  <si>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</si>
  <si>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</si>
  <si>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</si>
  <si>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</si>
  <si>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</si>
  <si>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</si>
  <si>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</si>
  <si>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</si>
  <si>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</si>
  <si>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</si>
  <si>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</si>
  <si>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</si>
  <si>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</si>
  <si>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</si>
  <si>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</si>
  <si>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</si>
  <si>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</si>
  <si>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</si>
  <si>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</si>
  <si>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</si>
  <si>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</si>
  <si>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</si>
  <si>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</si>
  <si>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</si>
  <si>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</si>
  <si>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</si>
  <si>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</si>
  <si>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</si>
  <si>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</si>
  <si>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</si>
  <si>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</si>
  <si>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</si>
  <si>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</si>
  <si>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</si>
  <si>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</si>
  <si>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</si>
  <si>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</si>
  <si>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</si>
  <si>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</si>
  <si>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</si>
  <si>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</si>
  <si>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</si>
  <si>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</si>
  <si>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</si>
  <si>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</si>
  <si>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</si>
  <si>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</si>
  <si>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</si>
  <si>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</si>
  <si>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</si>
  <si>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</si>
  <si>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</si>
  <si>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</si>
  <si>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</si>
  <si>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</si>
  <si>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</si>
  <si>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</si>
  <si>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</si>
  <si>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</si>
  <si>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</si>
  <si>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</si>
  <si>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</si>
  <si>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</si>
  <si>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</si>
  <si>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</si>
  <si>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</si>
  <si>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</si>
  <si>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</si>
  <si>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</si>
  <si>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</si>
  <si>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</si>
  <si>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</si>
  <si>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</si>
  <si>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</si>
  <si>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</si>
  <si>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</si>
  <si>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</si>
  <si>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</si>
  <si>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</si>
  <si>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</si>
  <si>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</si>
  <si>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</si>
  <si>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</si>
  <si>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</si>
  <si>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</si>
  <si>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</si>
  <si>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</si>
  <si>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</si>
  <si>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</si>
  <si>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</si>
  <si>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</si>
  <si>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</si>
  <si>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</si>
  <si>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</si>
  <si>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</si>
  <si>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</si>
  <si>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</si>
  <si>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</si>
  <si>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</si>
  <si>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</si>
  <si>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</si>
  <si>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</si>
  <si>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</si>
  <si>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</si>
  <si>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</si>
  <si>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</si>
  <si>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</si>
  <si>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</si>
  <si>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</si>
  <si>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</si>
  <si>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</si>
  <si>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</si>
  <si>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</si>
  <si>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</si>
  <si>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</si>
  <si>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</si>
  <si>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</si>
  <si>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</si>
  <si>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</si>
  <si>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</si>
  <si>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</si>
  <si>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</si>
  <si>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</si>
  <si>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</si>
  <si>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</si>
  <si>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</si>
  <si>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</si>
  <si>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</si>
  <si>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</si>
  <si>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</si>
  <si>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</si>
  <si>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</si>
  <si>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</si>
  <si>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</si>
  <si>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</si>
  <si>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</si>
  <si>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</si>
  <si>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</si>
  <si>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</si>
  <si>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</si>
  <si>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</si>
  <si>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</si>
  <si>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</si>
  <si>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</si>
  <si>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</si>
  <si>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</si>
  <si>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</si>
  <si>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</si>
  <si>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</si>
  <si>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</si>
  <si>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</si>
  <si>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</si>
  <si>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</si>
  <si>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</si>
  <si>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</si>
  <si>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</si>
  <si>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</si>
  <si>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</si>
  <si>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</si>
  <si>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</si>
  <si>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</si>
  <si>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</si>
  <si>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</si>
  <si>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</si>
  <si>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</si>
  <si>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</si>
  <si>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</si>
  <si>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</si>
  <si>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</si>
  <si>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</si>
  <si>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</si>
  <si>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</si>
  <si>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</si>
  <si>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</si>
  <si>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</si>
  <si>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</si>
  <si>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</si>
  <si>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</si>
  <si>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</si>
  <si>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</si>
  <si>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</si>
  <si>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</si>
  <si>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</si>
  <si>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</si>
  <si>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</si>
  <si>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</si>
  <si>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</si>
  <si>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</si>
  <si>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</si>
  <si>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</si>
  <si>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</si>
  <si>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</si>
  <si>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</si>
  <si>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</si>
  <si>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</si>
  <si>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</si>
  <si>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</si>
  <si>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</si>
  <si>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</si>
  <si>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</si>
  <si>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</si>
  <si>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</si>
  <si>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</si>
  <si>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</si>
  <si>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</si>
  <si>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</si>
  <si>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</si>
  <si>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</si>
  <si>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</si>
  <si>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</si>
  <si>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</si>
  <si>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</si>
  <si>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</si>
  <si>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</si>
  <si>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</si>
  <si>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</si>
  <si>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</si>
  <si>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</si>
  <si>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</si>
  <si>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</si>
  <si>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</si>
  <si>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</si>
  <si>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</si>
  <si>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</si>
  <si>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</si>
  <si>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</si>
  <si>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</si>
  <si>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</si>
  <si>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</si>
  <si>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</si>
  <si>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</si>
  <si>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</si>
  <si>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</si>
  <si>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</si>
  <si>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</si>
  <si>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</si>
  <si>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</si>
  <si>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</si>
  <si>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</si>
  <si>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</si>
  <si>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</si>
  <si>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</si>
  <si>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</si>
  <si>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</si>
  <si>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</si>
  <si>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</si>
  <si>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</si>
  <si>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</si>
  <si>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</si>
  <si>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</si>
  <si>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</si>
  <si>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</si>
  <si>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</si>
  <si>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</si>
  <si>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</si>
  <si>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</si>
  <si>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</si>
  <si>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</si>
  <si>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</si>
  <si>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</si>
  <si>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</si>
  <si>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</si>
  <si>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</si>
  <si>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</si>
  <si>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</si>
  <si>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</si>
  <si>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</si>
  <si>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</si>
  <si>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</si>
  <si>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</si>
  <si>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</si>
  <si>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</si>
  <si>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</si>
  <si>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</si>
  <si>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</si>
  <si>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</si>
  <si>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</si>
  <si>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</si>
  <si>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</si>
  <si>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</si>
  <si>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</si>
  <si>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</si>
  <si>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</si>
  <si>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</si>
  <si>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</si>
  <si>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</si>
  <si>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</si>
  <si>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</si>
  <si>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</si>
  <si>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</si>
  <si>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</si>
  <si>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</si>
  <si>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</si>
  <si>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</si>
  <si>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</si>
  <si>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</si>
  <si>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</si>
  <si>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</si>
  <si>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</si>
  <si>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</si>
  <si>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</si>
  <si>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</si>
  <si>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</si>
  <si>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</si>
  <si>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</si>
  <si>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</si>
  <si>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</si>
  <si>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</si>
  <si>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</si>
  <si>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</si>
  <si>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</si>
  <si>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</si>
  <si>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</si>
  <si>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</si>
  <si>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</si>
  <si>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</si>
  <si>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</si>
  <si>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</si>
  <si>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</si>
  <si>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</si>
  <si>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</si>
  <si>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</si>
  <si>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</si>
  <si>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</si>
  <si>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</si>
  <si>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</si>
  <si>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</si>
  <si>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</si>
  <si>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</si>
  <si>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</si>
  <si>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</si>
  <si>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</si>
  <si>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</si>
  <si>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</si>
  <si>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</si>
  <si>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</si>
  <si>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</si>
  <si>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</si>
  <si>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</si>
  <si>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</si>
  <si>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</si>
  <si>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</si>
  <si>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</si>
  <si>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</si>
  <si>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</si>
  <si>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</si>
  <si>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</si>
  <si>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</si>
  <si>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</si>
  <si>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</si>
  <si>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</si>
  <si>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</si>
  <si>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</si>
  <si>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</si>
  <si>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</si>
  <si>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</si>
  <si>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</si>
  <si>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</si>
  <si>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</si>
  <si>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</si>
  <si>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</si>
  <si>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</si>
  <si>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</si>
  <si>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</si>
  <si>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</si>
  <si>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</si>
  <si>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</si>
  <si>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</si>
  <si>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</si>
  <si>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</si>
  <si>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</si>
  <si>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</si>
  <si>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</si>
  <si>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</si>
  <si>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</si>
  <si>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</si>
  <si>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</si>
  <si>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</si>
  <si>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</si>
  <si>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</si>
  <si>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</si>
  <si>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</si>
  <si>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</si>
  <si>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</si>
  <si>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</si>
  <si>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</si>
  <si>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</si>
  <si>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</si>
  <si>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</si>
  <si>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</si>
  <si>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</si>
  <si>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</si>
  <si>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</si>
  <si>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</si>
  <si>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</si>
  <si>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</si>
  <si>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</si>
  <si>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</si>
  <si>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</si>
  <si>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</si>
  <si>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</si>
  <si>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</si>
  <si>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</si>
  <si>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</si>
  <si>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</si>
  <si>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</si>
  <si>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</si>
  <si>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</si>
  <si>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</si>
  <si>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</si>
  <si>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</si>
  <si>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</si>
  <si>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</si>
  <si>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</si>
  <si>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</si>
  <si>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</si>
  <si>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</si>
  <si>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</si>
  <si>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</si>
  <si>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</si>
  <si>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</si>
  <si>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</si>
  <si>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</si>
  <si>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</si>
  <si>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</si>
  <si>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</si>
  <si>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</si>
  <si>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</si>
  <si>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</si>
  <si>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</si>
  <si>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</si>
  <si>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</si>
  <si>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</si>
  <si>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</si>
  <si>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</si>
  <si>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</si>
  <si>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</si>
  <si>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</si>
  <si>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</si>
  <si>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</si>
  <si>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</si>
  <si>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</si>
  <si>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</si>
  <si>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</si>
  <si>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</si>
  <si>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</si>
  <si>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</si>
  <si>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</si>
  <si>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</si>
  <si>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</si>
  <si>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</si>
  <si>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</si>
  <si>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</si>
  <si>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</si>
  <si>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</si>
  <si>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</si>
  <si>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</si>
  <si>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</si>
  <si>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</si>
  <si>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</si>
  <si>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</si>
  <si>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</si>
  <si>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</si>
  <si>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</si>
  <si>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</si>
  <si>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</si>
  <si>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</si>
  <si>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</si>
  <si>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</si>
  <si>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</si>
  <si>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</si>
  <si>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</si>
  <si>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</si>
  <si>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</si>
  <si>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</si>
  <si>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</si>
  <si>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</si>
  <si>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</si>
  <si>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</si>
  <si>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</si>
  <si>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</si>
  <si>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</si>
  <si>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</si>
  <si>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</si>
  <si>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</si>
  <si>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</si>
  <si>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</si>
  <si>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</si>
  <si>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</si>
  <si>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</si>
  <si>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</si>
  <si>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</si>
  <si>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</si>
  <si>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</si>
  <si>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</si>
  <si>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</si>
  <si>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</si>
  <si>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</si>
  <si>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</si>
  <si>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</si>
  <si>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</si>
  <si>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</si>
  <si>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</si>
  <si>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</si>
  <si>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</si>
  <si>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</si>
  <si>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</si>
  <si>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</si>
  <si>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</si>
  <si>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</si>
  <si>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</si>
  <si>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</si>
  <si>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</si>
  <si>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</si>
  <si>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</si>
  <si>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</si>
  <si>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</si>
  <si>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</si>
  <si>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</si>
  <si>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</si>
  <si>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</si>
  <si>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</si>
  <si>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</si>
  <si>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</si>
  <si>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</si>
  <si>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</si>
  <si>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</si>
  <si>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</si>
  <si>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</si>
  <si>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</si>
  <si>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</si>
  <si>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</si>
  <si>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</si>
  <si>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</si>
  <si>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</si>
  <si>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</si>
  <si>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</si>
  <si>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</si>
  <si>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</si>
  <si>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</si>
  <si>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</si>
  <si>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</si>
  <si>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</si>
  <si>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</si>
  <si>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</si>
  <si>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</si>
  <si>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</si>
  <si>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</si>
  <si>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</si>
  <si>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</si>
  <si>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</si>
  <si>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</si>
  <si>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</si>
  <si>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</si>
  <si>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</si>
  <si>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</si>
  <si>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</si>
  <si>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</si>
  <si>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</si>
  <si>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</si>
  <si>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</si>
  <si>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</si>
  <si>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</si>
  <si>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</si>
  <si>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</si>
  <si>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</si>
  <si>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</si>
  <si>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</si>
  <si>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</si>
  <si>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</si>
  <si>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</si>
  <si>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</si>
  <si>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</si>
  <si>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</si>
  <si>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</si>
  <si>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</si>
  <si>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</si>
  <si>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</si>
  <si>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</si>
  <si>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</si>
  <si>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</si>
  <si>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</si>
  <si>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</si>
  <si>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</si>
  <si>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</si>
  <si>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</si>
  <si>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</si>
  <si>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</si>
  <si>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</si>
  <si>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</si>
  <si>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</si>
  <si>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</si>
  <si>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</si>
  <si>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</si>
  <si>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</si>
  <si>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</si>
  <si>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</si>
  <si>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</si>
  <si>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</si>
  <si>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</si>
  <si>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</si>
  <si>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</si>
  <si>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</si>
  <si>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</si>
  <si>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</si>
  <si>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</si>
  <si>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</si>
  <si>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</si>
  <si>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</si>
  <si>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</si>
  <si>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</si>
  <si>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</si>
  <si>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</si>
  <si>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</si>
  <si>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</si>
  <si>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</si>
  <si>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</si>
  <si>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</si>
  <si>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</si>
  <si>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</si>
  <si>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</si>
  <si>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</si>
  <si>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</si>
  <si>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</si>
  <si>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</si>
  <si>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</si>
  <si>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</si>
  <si>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</si>
  <si>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</si>
  <si>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</si>
  <si>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</si>
  <si>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</si>
  <si>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</si>
  <si>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</si>
  <si>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</si>
  <si>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</si>
  <si>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</si>
  <si>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</si>
  <si>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</si>
  <si>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</si>
  <si>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</si>
  <si>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</si>
  <si>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</si>
  <si>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</si>
  <si>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</si>
  <si>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</si>
  <si>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</si>
  <si>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</si>
  <si>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</si>
  <si>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</si>
  <si>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</si>
  <si>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</si>
  <si>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</si>
  <si>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</si>
  <si>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</si>
  <si>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</si>
  <si>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</si>
  <si>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</si>
  <si>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</si>
  <si>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</si>
  <si>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</si>
  <si>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</si>
  <si>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</si>
  <si>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</si>
  <si>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</si>
  <si>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</si>
  <si>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</si>
  <si>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</si>
  <si>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</si>
  <si>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</si>
  <si>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</si>
  <si>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</si>
  <si>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</si>
  <si>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</si>
  <si>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</si>
  <si>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</si>
  <si>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</si>
  <si>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</si>
  <si>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</si>
  <si>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</si>
  <si>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</si>
  <si>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</si>
  <si>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</si>
  <si>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</si>
  <si>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</si>
  <si>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</si>
  <si>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</si>
  <si>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</si>
  <si>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</si>
  <si>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</si>
  <si>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</si>
  <si>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</si>
  <si>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</si>
  <si>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</si>
  <si>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</si>
  <si>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</si>
  <si>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</si>
  <si>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</si>
  <si>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</si>
  <si>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</si>
  <si>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</si>
  <si>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</si>
  <si>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</si>
  <si>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</si>
  <si>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</si>
  <si>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</si>
  <si>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</si>
  <si>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</si>
  <si>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</si>
  <si>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</si>
  <si>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</si>
  <si>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</si>
  <si>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</si>
  <si>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</si>
  <si>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</si>
  <si>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</si>
  <si>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</si>
  <si>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</si>
  <si>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</si>
  <si>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</si>
  <si>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</si>
  <si>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</si>
  <si>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</si>
  <si>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</si>
  <si>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</si>
  <si>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</si>
  <si>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</si>
  <si>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</si>
  <si>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</si>
  <si>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</si>
  <si>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</si>
  <si>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</si>
  <si>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</si>
  <si>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</si>
  <si>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</si>
  <si>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</si>
  <si>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</si>
  <si>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</si>
  <si>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</si>
  <si>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</si>
  <si>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</si>
  <si>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</si>
  <si>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</si>
  <si>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</si>
  <si>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</si>
  <si>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</si>
  <si>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</si>
  <si>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</si>
  <si>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</si>
  <si>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</si>
  <si>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</si>
  <si>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</si>
  <si>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</si>
  <si>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</si>
  <si>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</si>
  <si>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</si>
  <si>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</si>
  <si>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</si>
  <si>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</si>
  <si>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</si>
  <si>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</si>
  <si>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</si>
  <si>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</si>
  <si>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</si>
  <si>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</si>
  <si>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</si>
  <si>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</si>
  <si>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</si>
  <si>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</si>
  <si>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</si>
  <si>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</si>
  <si>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</si>
  <si>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</si>
  <si>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</si>
  <si>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</si>
  <si>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</si>
  <si>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</si>
  <si>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</si>
  <si>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</si>
  <si>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</si>
  <si>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</si>
  <si>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</si>
  <si>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</si>
  <si>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</si>
  <si>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</si>
  <si>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</si>
  <si>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</si>
  <si>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</si>
  <si>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</si>
  <si>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</si>
  <si>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</si>
  <si>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</si>
  <si>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</si>
  <si>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</si>
  <si>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</si>
  <si>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</si>
  <si>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</si>
  <si>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</si>
  <si>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</si>
  <si>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</si>
  <si>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</si>
  <si>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</si>
  <si>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</si>
  <si>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</si>
  <si>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</si>
  <si>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</si>
  <si>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</si>
  <si>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</si>
  <si>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</si>
  <si>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</si>
  <si>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</si>
  <si>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</si>
  <si>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</si>
  <si>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</si>
  <si>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</si>
  <si>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</si>
  <si>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</si>
  <si>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</si>
  <si>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</si>
  <si>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</si>
  <si>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</si>
  <si>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</si>
  <si>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</si>
  <si>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</si>
  <si>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</si>
  <si>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</si>
  <si>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</si>
  <si>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</si>
  <si>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</si>
  <si>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</si>
  <si>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</si>
  <si>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</si>
  <si>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</si>
  <si>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</si>
  <si>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</si>
  <si>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</si>
  <si>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</si>
  <si>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</si>
  <si>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</si>
  <si>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</si>
  <si>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</si>
  <si>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</si>
  <si>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</si>
  <si>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</si>
  <si>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</si>
  <si>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</si>
  <si>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</si>
  <si>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</si>
  <si>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</si>
  <si>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</si>
  <si>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</si>
  <si>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</si>
  <si>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</si>
  <si>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</si>
  <si>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</si>
  <si>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</si>
  <si>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</si>
  <si>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</si>
  <si>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</si>
  <si>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</si>
  <si>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</si>
  <si>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</si>
  <si>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</si>
  <si>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</si>
  <si>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</si>
  <si>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</si>
  <si>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</si>
  <si>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</si>
  <si>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</si>
  <si>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</si>
  <si>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</si>
  <si>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</si>
  <si>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</si>
  <si>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</si>
  <si>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</si>
  <si>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</si>
  <si>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</si>
  <si>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</si>
  <si>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</si>
  <si>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</si>
  <si>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</si>
  <si>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</si>
  <si>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</si>
  <si>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</si>
  <si>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</si>
  <si>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</si>
  <si>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</si>
  <si>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</si>
  <si>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</si>
  <si>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</si>
  <si>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</si>
  <si>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</si>
  <si>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</si>
  <si>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</si>
  <si>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</si>
  <si>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</si>
  <si>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</si>
  <si>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</si>
  <si>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</si>
  <si>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</si>
  <si>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</si>
  <si>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</si>
  <si>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</si>
  <si>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</si>
  <si>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</si>
  <si>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</si>
  <si>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</si>
  <si>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</si>
  <si>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</si>
  <si>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</si>
  <si>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</si>
  <si>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</si>
  <si>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</si>
  <si>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</si>
  <si>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</si>
  <si>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</si>
  <si>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</si>
  <si>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</si>
  <si>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</si>
  <si>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</si>
  <si>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</si>
  <si>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</si>
  <si>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</si>
  <si>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</si>
  <si>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</si>
  <si>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</si>
  <si>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</si>
  <si>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</si>
  <si>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</si>
  <si>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</si>
  <si>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</si>
  <si>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</si>
  <si>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</si>
  <si>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</si>
  <si>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</si>
  <si>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</si>
  <si>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</si>
  <si>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</si>
  <si>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</si>
  <si>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</si>
  <si>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</si>
  <si>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</si>
  <si>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</si>
  <si>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</si>
  <si>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</si>
  <si>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</si>
  <si>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</si>
  <si>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</si>
  <si>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</si>
  <si>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</si>
  <si>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</si>
  <si>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</si>
  <si>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</si>
  <si>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</si>
  <si>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</si>
  <si>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</si>
  <si>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</si>
  <si>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</si>
  <si>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</si>
  <si>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</si>
  <si>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</si>
  <si>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</si>
  <si>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</si>
  <si>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</si>
  <si>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</si>
  <si>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</si>
  <si>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</si>
  <si>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</si>
  <si>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</si>
  <si>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</si>
  <si>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</si>
  <si>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</si>
  <si>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</si>
  <si>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</si>
  <si>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</si>
  <si>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</si>
  <si>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</si>
  <si>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</si>
  <si>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</si>
  <si>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</si>
  <si>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</si>
  <si>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</si>
  <si>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</si>
  <si>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</si>
  <si>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</si>
  <si>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</si>
  <si>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</si>
  <si>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</si>
  <si>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</si>
  <si>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</si>
  <si>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</si>
  <si>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</si>
  <si>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</si>
  <si>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</si>
  <si>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</si>
  <si>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</si>
  <si>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</si>
  <si>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</si>
  <si>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</si>
  <si>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</si>
  <si>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</si>
  <si>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</si>
  <si>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</si>
  <si>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</si>
  <si>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</si>
  <si>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</si>
  <si>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</si>
  <si>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</si>
  <si>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</si>
  <si>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</si>
  <si>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</si>
  <si>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</si>
  <si>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</si>
  <si>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</si>
  <si>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</si>
  <si>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</si>
  <si>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</si>
  <si>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</si>
  <si>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</si>
  <si>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</si>
  <si>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</si>
  <si>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</si>
  <si>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</si>
  <si>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</si>
  <si>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</si>
  <si>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</si>
  <si>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</si>
  <si>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</si>
  <si>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</si>
  <si>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</si>
  <si>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</si>
  <si>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</si>
  <si>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</si>
  <si>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</si>
  <si>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</si>
  <si>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</si>
  <si>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</si>
  <si>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</si>
  <si>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</si>
  <si>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</si>
  <si>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</si>
  <si>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</si>
  <si>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</si>
  <si>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</si>
  <si>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</si>
  <si>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</si>
  <si>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</si>
  <si>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</si>
  <si>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</si>
  <si>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</si>
  <si>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</si>
  <si>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</si>
  <si>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</si>
  <si>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</si>
  <si>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</si>
  <si>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</si>
  <si>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</si>
  <si>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</si>
  <si>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</si>
  <si>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</si>
  <si>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</si>
  <si>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</si>
  <si>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</si>
  <si>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</si>
  <si>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</si>
  <si>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</si>
  <si>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</si>
  <si>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</si>
  <si>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</si>
  <si>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</si>
  <si>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</si>
  <si>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</si>
  <si>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</si>
  <si>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</si>
  <si>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</si>
  <si>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</si>
  <si>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</si>
  <si>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</si>
  <si>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</si>
  <si>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</si>
  <si>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</si>
  <si>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</si>
  <si>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</si>
  <si>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</si>
  <si>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</si>
  <si>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</si>
  <si>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</si>
  <si>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</si>
  <si>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</si>
  <si>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</si>
  <si>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</si>
  <si>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</si>
  <si>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</si>
  <si>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</si>
  <si>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</si>
  <si>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</si>
  <si>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</si>
  <si>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</si>
  <si>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</si>
  <si>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</si>
  <si>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</si>
  <si>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</si>
  <si>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</si>
  <si>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</si>
  <si>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</si>
  <si>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</si>
  <si>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</si>
  <si>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</si>
  <si>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</si>
  <si>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</si>
  <si>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</si>
  <si>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</si>
  <si>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</si>
  <si>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</si>
  <si>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</si>
  <si>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</si>
  <si>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</si>
  <si>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</si>
  <si>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</si>
  <si>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</si>
  <si>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</si>
  <si>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</si>
  <si>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</si>
  <si>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</si>
  <si>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</si>
  <si>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</si>
  <si>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</si>
  <si>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</si>
  <si>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</si>
  <si>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</si>
  <si>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</si>
  <si>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</si>
  <si>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</si>
  <si>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</si>
  <si>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</si>
  <si>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</si>
  <si>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</si>
  <si>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</si>
  <si>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</si>
  <si>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</si>
  <si>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</si>
  <si>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</si>
  <si>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</si>
  <si>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</si>
  <si>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</si>
  <si>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</si>
  <si>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</si>
  <si>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</si>
  <si>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</si>
  <si>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</si>
  <si>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</si>
  <si>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</si>
  <si>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</si>
  <si>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</si>
  <si>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</si>
  <si>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</si>
  <si>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</si>
  <si>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</si>
  <si>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</si>
  <si>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</si>
  <si>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</si>
  <si>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</si>
  <si>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</si>
  <si>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</si>
  <si>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</si>
  <si>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</si>
  <si>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</si>
  <si>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</si>
  <si>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</si>
  <si>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</si>
  <si>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</si>
  <si>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</si>
  <si>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</si>
  <si>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</si>
  <si>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</si>
  <si>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</si>
  <si>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</si>
  <si>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</si>
  <si>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</si>
  <si>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</si>
  <si>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</si>
  <si>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</si>
  <si>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</si>
  <si>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</si>
  <si>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</si>
  <si>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</si>
  <si>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</si>
  <si>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</si>
  <si>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</si>
  <si>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</si>
  <si>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</si>
  <si>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</si>
  <si>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</si>
  <si>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</si>
  <si>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</si>
  <si>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</si>
  <si>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</si>
  <si>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</si>
  <si>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</si>
  <si>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</si>
  <si>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</si>
  <si>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</si>
  <si>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</si>
  <si>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</si>
  <si>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</si>
  <si>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</si>
  <si>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</si>
  <si>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</si>
  <si>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</si>
  <si>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</si>
  <si>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</si>
  <si>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</si>
  <si>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</si>
  <si>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</si>
  <si>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</si>
  <si>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</si>
  <si>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</si>
  <si>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</si>
  <si>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</si>
  <si>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</si>
  <si>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</si>
  <si>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</si>
  <si>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</si>
  <si>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</si>
  <si>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</si>
  <si>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</si>
  <si>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</si>
  <si>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</si>
  <si>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</si>
  <si>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</si>
  <si>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</si>
  <si>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</si>
  <si>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</si>
  <si>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</si>
  <si>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</si>
  <si>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</si>
  <si>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</si>
  <si>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</si>
  <si>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</si>
  <si>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</si>
  <si>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</si>
  <si>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</si>
  <si>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</si>
  <si>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</si>
  <si>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</si>
  <si>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</si>
  <si>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</si>
  <si>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</si>
  <si>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</si>
  <si>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</si>
  <si>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</si>
  <si>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</si>
  <si>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</si>
  <si>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</si>
  <si>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</si>
  <si>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</si>
  <si>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</si>
  <si>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</si>
  <si>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</si>
  <si>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</si>
  <si>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</si>
  <si>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</si>
  <si>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</si>
  <si>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</si>
  <si>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</si>
  <si>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</si>
  <si>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</si>
  <si>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</si>
  <si>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</si>
  <si>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</si>
  <si>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</si>
  <si>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</si>
  <si>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</si>
  <si>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</si>
  <si>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</si>
  <si>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</si>
  <si>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</si>
  <si>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</si>
  <si>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</si>
  <si>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</si>
  <si>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</si>
  <si>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</si>
  <si>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</si>
  <si>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</si>
  <si>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</si>
  <si>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</si>
  <si>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</si>
  <si>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</si>
  <si>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</si>
  <si>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</si>
  <si>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</si>
  <si>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</si>
  <si>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</si>
  <si>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</si>
  <si>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</si>
  <si>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</si>
  <si>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</si>
  <si>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</si>
  <si>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</si>
  <si>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</si>
  <si>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</si>
  <si>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</si>
  <si>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</si>
  <si>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</si>
  <si>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</si>
  <si>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</si>
  <si>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</si>
  <si>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</si>
  <si>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</si>
  <si>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</si>
  <si>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</si>
  <si>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</si>
  <si>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</si>
  <si>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</si>
  <si>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</si>
  <si>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</si>
  <si>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</si>
  <si>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</si>
  <si>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</si>
  <si>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</si>
  <si>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</si>
  <si>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</si>
  <si>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</si>
  <si>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</si>
  <si>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</si>
  <si>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</si>
  <si>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</si>
  <si>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</si>
  <si>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</si>
  <si>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</si>
  <si>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</si>
  <si>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</si>
  <si>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</si>
  <si>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</si>
  <si>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</si>
  <si>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</si>
  <si>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</si>
  <si>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</si>
  <si>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</si>
  <si>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</si>
  <si>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</si>
  <si>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</si>
  <si>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</si>
  <si>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</si>
  <si>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</si>
  <si>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</si>
  <si>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</si>
  <si>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</si>
  <si>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</si>
  <si>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</si>
  <si>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</si>
  <si>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</si>
  <si>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</si>
  <si>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</si>
  <si>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</si>
  <si>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</si>
  <si>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</si>
  <si>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</si>
  <si>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</si>
  <si>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</si>
  <si>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</si>
  <si>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</si>
  <si>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</si>
  <si>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</si>
  <si>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</si>
  <si>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</si>
  <si>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</si>
  <si>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</si>
  <si>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</si>
  <si>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</si>
  <si>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</si>
  <si>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</si>
  <si>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</si>
  <si>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</si>
  <si>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</si>
  <si>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</si>
  <si>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</si>
  <si>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</si>
  <si>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</si>
  <si>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</si>
  <si>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</si>
  <si>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</si>
  <si>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</si>
  <si>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</si>
  <si>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</si>
  <si>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</si>
  <si>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</si>
  <si>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</si>
  <si>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</si>
  <si>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</si>
  <si>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</si>
  <si>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</si>
  <si>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</si>
  <si>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</si>
  <si>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</si>
  <si>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</si>
  <si>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</si>
  <si>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</si>
  <si>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</si>
  <si>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</si>
  <si>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</si>
  <si>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</si>
  <si>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</si>
  <si>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</si>
  <si>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</si>
  <si>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</si>
  <si>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</si>
  <si>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</si>
  <si>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</si>
  <si>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</si>
  <si>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</si>
  <si>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</si>
  <si>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</si>
  <si>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</si>
  <si>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</si>
  <si>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</si>
  <si>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</si>
  <si>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</si>
  <si>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</si>
  <si>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</si>
  <si>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</si>
  <si>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</si>
  <si>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</si>
  <si>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</si>
  <si>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</si>
  <si>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</si>
  <si>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</si>
  <si>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</si>
  <si>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</si>
  <si>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</si>
  <si>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</si>
  <si>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</si>
  <si>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</si>
  <si>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</si>
  <si>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</si>
  <si>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</si>
  <si>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</si>
  <si>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</si>
  <si>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</si>
  <si>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</si>
  <si>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</si>
  <si>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</si>
  <si>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</si>
  <si>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</si>
  <si>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</si>
  <si>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</si>
  <si>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</si>
  <si>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</si>
  <si>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</si>
  <si>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</si>
  <si>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</si>
  <si>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</si>
  <si>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</si>
  <si>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</si>
  <si>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</si>
  <si>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</si>
  <si>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</si>
  <si>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</si>
  <si>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</si>
  <si>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</si>
  <si>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</si>
  <si>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</si>
  <si>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</si>
  <si>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</si>
  <si>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</si>
  <si>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</si>
  <si>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</si>
  <si>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</si>
  <si>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</si>
  <si>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</si>
  <si>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</si>
  <si>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</si>
  <si>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</si>
  <si>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</si>
  <si>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</si>
  <si>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</si>
  <si>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</si>
  <si>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</si>
  <si>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</si>
  <si>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</si>
  <si>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</si>
  <si>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</si>
  <si>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</si>
  <si>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</si>
  <si>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</si>
  <si>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</si>
  <si>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</si>
  <si>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</si>
  <si>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</si>
  <si>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</si>
  <si>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</si>
  <si>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</si>
  <si>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</si>
  <si>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</si>
  <si>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</si>
  <si>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</si>
  <si>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</si>
  <si>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</si>
  <si>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</si>
  <si>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</si>
  <si>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</si>
  <si>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</si>
  <si>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</si>
  <si>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</si>
  <si>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</si>
  <si>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</si>
  <si>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</si>
  <si>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</si>
  <si>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</si>
  <si>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</si>
  <si>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</si>
  <si>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</si>
  <si>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</si>
  <si>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</si>
  <si>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</si>
  <si>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</si>
  <si>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</si>
  <si>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</si>
  <si>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</si>
  <si>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</si>
  <si>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</si>
  <si>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</si>
  <si>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</si>
  <si>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</si>
  <si>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</si>
  <si>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</si>
  <si>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</si>
  <si>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</si>
  <si>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</si>
  <si>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</si>
  <si>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</si>
  <si>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</si>
  <si>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</si>
  <si>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</si>
  <si>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</si>
  <si>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</si>
  <si>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</si>
  <si>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</si>
  <si>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</si>
  <si>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</si>
  <si>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</si>
  <si>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</si>
  <si>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</si>
  <si>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</si>
  <si>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</si>
  <si>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</si>
  <si>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</si>
  <si>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</si>
  <si>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</si>
  <si>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</si>
  <si>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</si>
  <si>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</si>
  <si>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</si>
  <si>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</si>
  <si>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</si>
  <si>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</si>
  <si>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</si>
  <si>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</si>
  <si>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</si>
  <si>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</si>
  <si>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</si>
  <si>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</si>
  <si>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</si>
  <si>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</si>
  <si>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</si>
  <si>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</si>
  <si>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</si>
  <si>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</si>
  <si>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</si>
  <si>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</si>
  <si>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</si>
  <si>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</si>
  <si>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</si>
  <si>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</si>
  <si>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</si>
  <si>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</si>
  <si>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</si>
  <si>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</si>
  <si>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</si>
  <si>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</si>
  <si>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</si>
  <si>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</si>
  <si>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</si>
  <si>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</si>
  <si>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</si>
  <si>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</si>
  <si>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</si>
  <si>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</si>
  <si>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</si>
  <si>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</si>
  <si>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</si>
  <si>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</si>
  <si>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</si>
  <si>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</si>
  <si>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</si>
  <si>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</si>
  <si>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</si>
  <si>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</si>
  <si>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</si>
  <si>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</si>
  <si>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</si>
  <si>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</si>
  <si>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</si>
  <si>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</si>
  <si>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</si>
  <si>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</si>
  <si>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</si>
  <si>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</si>
  <si>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</si>
  <si>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</si>
  <si>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</si>
  <si>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</si>
  <si>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</si>
  <si>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</si>
  <si>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</si>
  <si>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</si>
  <si>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</si>
  <si>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</si>
  <si>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</si>
  <si>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</si>
  <si>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</si>
  <si>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</si>
  <si>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</si>
  <si>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</si>
  <si>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</si>
  <si>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</si>
  <si>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</si>
  <si>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</si>
  <si>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</si>
  <si>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</si>
  <si>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</si>
  <si>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</si>
  <si>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</si>
  <si>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</si>
  <si>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</si>
  <si>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</si>
  <si>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</si>
  <si>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</si>
  <si>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</si>
  <si>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</si>
  <si>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</si>
  <si>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</si>
  <si>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</si>
  <si>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</si>
  <si>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</si>
  <si>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</si>
  <si>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</si>
  <si>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</si>
  <si>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</si>
  <si>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</si>
  <si>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</si>
  <si>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</si>
  <si>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</si>
  <si>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</si>
  <si>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</si>
  <si>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</si>
  <si>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</si>
  <si>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</si>
  <si>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</si>
  <si>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</si>
  <si>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</si>
  <si>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</si>
  <si>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</si>
  <si>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</si>
  <si>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</si>
  <si>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</si>
  <si>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</si>
  <si>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</si>
  <si>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</si>
  <si>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</si>
  <si>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</si>
  <si>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</si>
  <si>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</si>
  <si>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</si>
  <si>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</si>
  <si>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</si>
  <si>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</si>
  <si>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</si>
  <si>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</si>
  <si>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</si>
  <si>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</si>
  <si>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</si>
  <si>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</si>
  <si>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</si>
  <si>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</si>
  <si>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</si>
  <si>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</si>
  <si>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</si>
  <si>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</si>
  <si>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</si>
  <si>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</si>
  <si>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</si>
  <si>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</si>
  <si>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</si>
  <si>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</si>
  <si>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</si>
  <si>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</si>
  <si>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</si>
  <si>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</si>
  <si>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</si>
  <si>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</si>
  <si>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</si>
  <si>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</si>
  <si>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</si>
  <si>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</si>
  <si>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</si>
  <si>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</si>
  <si>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</si>
  <si>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</si>
  <si>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</si>
  <si>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</si>
  <si>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</si>
  <si>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</si>
  <si>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</si>
  <si>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</si>
  <si>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</si>
  <si>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</si>
  <si>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</si>
  <si>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</si>
  <si>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</si>
  <si>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</si>
  <si>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</si>
  <si>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</si>
  <si>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</si>
  <si>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</si>
  <si>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</si>
  <si>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</si>
  <si>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</si>
  <si>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</si>
  <si>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</si>
  <si>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</si>
  <si>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</si>
  <si>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</si>
  <si>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</si>
  <si>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</si>
  <si>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</si>
  <si>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</si>
  <si>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</si>
  <si>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</si>
  <si>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</si>
  <si>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</si>
  <si>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</si>
  <si>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</si>
  <si>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</si>
  <si>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</si>
  <si>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</si>
  <si>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</si>
  <si>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</si>
  <si>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</si>
  <si>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</si>
  <si>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</si>
  <si>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</si>
  <si>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</si>
  <si>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</si>
  <si>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</si>
  <si>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</si>
  <si>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</si>
  <si>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</si>
  <si>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</si>
  <si>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</si>
  <si>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</si>
  <si>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</si>
  <si>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</si>
  <si>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</si>
  <si>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</si>
  <si>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</si>
  <si>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</si>
  <si>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</si>
  <si>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</si>
  <si>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</si>
  <si>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</si>
  <si>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</si>
  <si>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</si>
  <si>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</si>
  <si>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</si>
  <si>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</si>
  <si>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</si>
  <si>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</si>
  <si>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</si>
  <si>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</si>
  <si>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</si>
  <si>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</si>
  <si>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</si>
  <si>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</si>
  <si>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</si>
  <si>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</si>
  <si>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</si>
  <si>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</si>
  <si>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</si>
  <si>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</si>
  <si>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</si>
  <si>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</si>
  <si>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</si>
  <si>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</si>
  <si>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</si>
  <si>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</si>
  <si>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</si>
  <si>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</si>
  <si>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</si>
  <si>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</si>
  <si>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</si>
  <si>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</si>
  <si>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</si>
  <si>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</si>
  <si>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</si>
  <si>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</si>
  <si>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</si>
  <si>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</si>
  <si>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</si>
  <si>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</si>
  <si>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</si>
  <si>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</si>
  <si>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</si>
  <si>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</si>
  <si>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</si>
  <si>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</si>
  <si>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</si>
  <si>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</si>
  <si>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</si>
  <si>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</si>
  <si>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</si>
  <si>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</si>
  <si>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</si>
  <si>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</si>
  <si>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</si>
  <si>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</si>
  <si>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</si>
  <si>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</si>
  <si>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</si>
  <si>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</si>
  <si>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</si>
  <si>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</si>
  <si>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</si>
  <si>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</si>
  <si>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</si>
  <si>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</si>
  <si>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</si>
  <si>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</si>
  <si>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</si>
  <si>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</si>
  <si>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</si>
  <si>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</si>
  <si>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</si>
  <si>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</si>
  <si>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</si>
  <si>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</si>
  <si>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</si>
  <si>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</si>
  <si>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</si>
  <si>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</si>
  <si>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</si>
  <si>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</si>
  <si>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</si>
  <si>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</si>
  <si>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</si>
  <si>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</si>
  <si>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</si>
  <si>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</si>
  <si>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</si>
  <si>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</si>
  <si>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</si>
  <si>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</si>
  <si>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</si>
  <si>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</si>
  <si>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</si>
  <si>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</si>
  <si>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</si>
  <si>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</si>
  <si>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</si>
  <si>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</si>
  <si>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</si>
  <si>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</si>
  <si>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</si>
  <si>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</si>
  <si>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</si>
  <si>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</si>
  <si>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</si>
  <si>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</si>
  <si>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</si>
  <si>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</si>
  <si>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</si>
  <si>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</si>
  <si>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</si>
  <si>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</si>
  <si>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</si>
  <si>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</si>
  <si>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</si>
  <si>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</si>
  <si>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</si>
  <si>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</si>
  <si>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</si>
  <si>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</si>
  <si>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</si>
  <si>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</si>
  <si>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</si>
  <si>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</si>
  <si>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</si>
  <si>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</si>
  <si>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</si>
  <si>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</si>
  <si>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</si>
  <si>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</si>
  <si>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</si>
  <si>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</si>
  <si>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</si>
  <si>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</si>
  <si>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</si>
  <si>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</si>
  <si>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</si>
  <si>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</si>
  <si>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</si>
  <si>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</si>
  <si>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</si>
  <si>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</si>
  <si>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</si>
  <si>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</si>
  <si>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</si>
  <si>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</si>
  <si>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</si>
  <si>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</si>
  <si>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</si>
  <si>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</si>
  <si>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</si>
  <si>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</si>
  <si>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</si>
  <si>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</si>
  <si>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</si>
  <si>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</si>
  <si>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</si>
  <si>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</si>
  <si>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</si>
  <si>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</si>
  <si>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</si>
  <si>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</si>
  <si>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</si>
  <si>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</si>
  <si>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</si>
  <si>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</si>
  <si>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</si>
  <si>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</si>
  <si>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</si>
  <si>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</si>
  <si>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</si>
  <si>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</si>
  <si>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</si>
  <si>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</si>
  <si>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</si>
  <si>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</si>
  <si>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</si>
  <si>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</si>
  <si>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</si>
  <si>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</si>
  <si>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</si>
  <si>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</si>
  <si>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</si>
  <si>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</si>
  <si>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</si>
  <si>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</si>
  <si>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</si>
  <si>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</si>
  <si>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</si>
  <si>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</si>
  <si>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</si>
  <si>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</si>
  <si>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</si>
  <si>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</si>
  <si>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</si>
  <si>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</si>
  <si>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</si>
  <si>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</si>
  <si>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</si>
  <si>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</si>
  <si>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</si>
  <si>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</si>
  <si>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</si>
  <si>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</si>
  <si>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</si>
  <si>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</si>
  <si>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</si>
  <si>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</si>
  <si>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</si>
  <si>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</si>
  <si>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</si>
  <si>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</si>
  <si>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</si>
  <si>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</si>
  <si>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</si>
  <si>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</si>
  <si>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</si>
  <si>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</si>
  <si>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</si>
  <si>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</si>
  <si>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</si>
  <si>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</si>
  <si>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</si>
  <si>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</si>
  <si>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</si>
  <si>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</si>
  <si>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</si>
  <si>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</si>
  <si>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</si>
  <si>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</si>
  <si>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</si>
  <si>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</si>
  <si>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</si>
  <si>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</si>
  <si>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</si>
  <si>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</si>
  <si>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</si>
  <si>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</si>
  <si>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</si>
  <si>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</si>
  <si>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</si>
  <si>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</si>
  <si>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</si>
  <si>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</si>
  <si>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</si>
  <si>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</si>
  <si>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</si>
  <si>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</si>
  <si>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</si>
  <si>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</si>
  <si>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</si>
  <si>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</si>
  <si>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</si>
  <si>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</si>
  <si>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</si>
  <si>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</si>
  <si>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</si>
  <si>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</si>
  <si>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</si>
  <si>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</si>
  <si>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</si>
  <si>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</si>
  <si>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</si>
  <si>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</si>
  <si>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</si>
  <si>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</si>
  <si>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</si>
  <si>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</si>
  <si>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</si>
  <si>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</si>
  <si>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</si>
  <si>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</si>
  <si>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</si>
  <si>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</si>
  <si>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</si>
  <si>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</si>
  <si>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</si>
  <si>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</si>
  <si>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</si>
  <si>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</si>
  <si>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</si>
  <si>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</si>
  <si>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</si>
  <si>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</si>
  <si>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</si>
  <si>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</si>
  <si>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</si>
  <si>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</si>
  <si>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</si>
  <si>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</si>
  <si>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</si>
  <si>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</si>
  <si>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</si>
  <si>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</si>
  <si>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</si>
  <si>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</si>
  <si>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</si>
  <si>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</si>
  <si>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</si>
  <si>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</si>
  <si>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</si>
  <si>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</si>
  <si>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</si>
  <si>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</si>
  <si>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</si>
  <si>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</si>
  <si>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</si>
  <si>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</si>
  <si>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</si>
  <si>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</si>
  <si>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</si>
  <si>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</si>
  <si>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</si>
  <si>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</si>
  <si>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</si>
  <si>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</si>
  <si>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</si>
  <si>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</si>
  <si>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</si>
  <si>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</si>
  <si>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</si>
  <si>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</si>
  <si>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</si>
  <si>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</si>
  <si>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</si>
  <si>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</si>
  <si>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</si>
  <si>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</si>
  <si>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</si>
  <si>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</si>
  <si>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</si>
  <si>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</si>
  <si>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</si>
  <si>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</si>
  <si>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</si>
  <si>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</si>
  <si>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</si>
  <si>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</si>
  <si>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</si>
  <si>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</si>
  <si>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</si>
  <si>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</si>
  <si>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</si>
  <si>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</si>
  <si>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</si>
  <si>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</si>
  <si>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</si>
  <si>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</si>
  <si>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</si>
  <si>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</si>
  <si>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</si>
  <si>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</si>
  <si>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</si>
  <si>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</si>
  <si>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</si>
  <si>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</si>
  <si>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</si>
  <si>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</si>
  <si>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</si>
  <si>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</si>
  <si>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</si>
  <si>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</si>
  <si>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</si>
  <si>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</si>
  <si>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</si>
  <si>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</si>
  <si>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</si>
  <si>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</si>
  <si>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</si>
  <si>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</si>
  <si>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</si>
  <si>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</si>
  <si>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</si>
  <si>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</si>
  <si>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</si>
  <si>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</si>
  <si>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</si>
  <si>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</si>
  <si>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</si>
  <si>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</si>
  <si>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</si>
  <si>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</si>
  <si>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</si>
  <si>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</si>
  <si>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</si>
  <si>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</si>
  <si>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</si>
  <si>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</si>
  <si>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</si>
  <si>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</si>
  <si>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</si>
  <si>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</si>
  <si>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</si>
  <si>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</si>
  <si>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</si>
  <si>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</si>
  <si>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</si>
  <si>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</si>
  <si>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</si>
  <si>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</si>
  <si>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</si>
  <si>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</si>
  <si>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</si>
  <si>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</si>
  <si>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</si>
  <si>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</si>
  <si>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</si>
  <si>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</si>
  <si>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</si>
  <si>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</si>
  <si>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</si>
  <si>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</si>
  <si>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</si>
  <si>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</si>
  <si>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</si>
  <si>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</si>
  <si>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</si>
  <si>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</si>
  <si>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</si>
  <si>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</si>
  <si>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</si>
  <si>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</si>
  <si>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</si>
  <si>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</si>
  <si>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</si>
  <si>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</si>
  <si>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</si>
  <si>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</si>
  <si>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</si>
  <si>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</si>
  <si>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</si>
  <si>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</si>
  <si>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</si>
  <si>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</si>
  <si>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</si>
  <si>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</si>
  <si>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</si>
  <si>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</si>
  <si>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</si>
  <si>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</si>
  <si>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</si>
  <si>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</si>
  <si>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</si>
  <si>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</si>
  <si>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</si>
  <si>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</si>
  <si>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</si>
  <si>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</si>
  <si>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</si>
  <si>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</si>
  <si>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</si>
  <si>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</si>
  <si>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</si>
  <si>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</si>
  <si>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</si>
  <si>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</si>
  <si>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</si>
  <si>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</si>
  <si>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</si>
  <si>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</si>
  <si>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</si>
  <si>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</si>
  <si>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</si>
  <si>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</si>
  <si>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</si>
  <si>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</si>
  <si>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</si>
  <si>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</si>
  <si>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</si>
  <si>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</si>
  <si>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</si>
  <si>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</si>
  <si>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</si>
  <si>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</si>
  <si>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</si>
  <si>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</si>
  <si>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</si>
  <si>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</si>
  <si>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</si>
  <si>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</si>
  <si>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</si>
  <si>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</si>
  <si>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</si>
  <si>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</si>
  <si>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</si>
  <si>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</si>
  <si>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</si>
  <si>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</si>
  <si>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</si>
  <si>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</si>
  <si>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</si>
  <si>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</si>
  <si>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</si>
  <si>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</si>
  <si>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</si>
  <si>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</si>
  <si>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</si>
  <si>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</si>
  <si>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</si>
  <si>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</si>
  <si>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</si>
  <si>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</si>
  <si>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</si>
  <si>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</si>
  <si>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</si>
  <si>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</si>
  <si>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</si>
  <si>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</si>
  <si>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</si>
  <si>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</si>
  <si>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</si>
  <si>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</si>
  <si>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</si>
  <si>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</si>
  <si>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</si>
  <si>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</si>
  <si>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</si>
  <si>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</si>
  <si>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</si>
  <si>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</si>
  <si>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</si>
  <si>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</si>
  <si>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</si>
  <si>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</si>
  <si>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</si>
  <si>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</si>
  <si>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</si>
  <si>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</si>
  <si>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</si>
  <si>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</si>
  <si>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</si>
  <si>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</si>
  <si>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</si>
  <si>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</si>
  <si>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</si>
  <si>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</si>
  <si>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</si>
  <si>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</si>
  <si>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</si>
  <si>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</si>
  <si>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</si>
  <si>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</si>
  <si>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</si>
  <si>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</si>
  <si>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</si>
  <si>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</si>
  <si>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</si>
  <si>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</si>
  <si>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</si>
  <si>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</si>
  <si>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</si>
  <si>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</si>
  <si>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</si>
  <si>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</si>
  <si>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</si>
  <si>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</si>
  <si>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</si>
  <si>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</si>
  <si>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</si>
  <si>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</si>
  <si>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</si>
  <si>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</si>
  <si>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</si>
  <si>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</si>
  <si>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</si>
  <si>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</si>
  <si>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</si>
  <si>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</si>
  <si>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</si>
  <si>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</si>
  <si>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</si>
  <si>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</si>
  <si>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</si>
  <si>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</si>
  <si>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</si>
  <si>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</si>
  <si>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</si>
  <si>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</si>
  <si>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</si>
  <si>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</si>
  <si>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</si>
  <si>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</si>
  <si>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</si>
  <si>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</si>
  <si>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</si>
  <si>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</si>
  <si>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</si>
  <si>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</si>
  <si>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</si>
  <si>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</si>
  <si>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</si>
  <si>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</si>
  <si>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</si>
  <si>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</si>
  <si>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</si>
  <si>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</si>
  <si>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</si>
  <si>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</si>
  <si>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</si>
  <si>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</si>
  <si>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</si>
  <si>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</si>
  <si>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</si>
  <si>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</si>
  <si>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</si>
  <si>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</si>
  <si>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</si>
  <si>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</si>
  <si>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</si>
  <si>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</si>
  <si>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</si>
  <si>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</si>
  <si>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</si>
  <si>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</si>
  <si>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</si>
  <si>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</si>
  <si>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</si>
  <si>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</si>
  <si>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</si>
  <si>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</si>
  <si>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</si>
  <si>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</si>
  <si>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</si>
  <si>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</si>
  <si>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</si>
  <si>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</si>
  <si>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</si>
  <si>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</si>
  <si>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</si>
  <si>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</si>
  <si>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</si>
  <si>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</si>
  <si>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</si>
  <si>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</si>
  <si>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</si>
  <si>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</si>
  <si>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</si>
  <si>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</si>
  <si>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</si>
  <si>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</si>
  <si>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</si>
  <si>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</si>
  <si>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</si>
  <si>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</si>
  <si>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</si>
  <si>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</si>
  <si>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</si>
  <si>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</si>
  <si>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</si>
  <si>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</si>
  <si>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</si>
  <si>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</si>
  <si>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</si>
  <si>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</si>
  <si>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</si>
  <si>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</si>
  <si>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</si>
  <si>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</si>
  <si>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</si>
  <si>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</si>
  <si>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</si>
  <si>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</si>
  <si>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</si>
  <si>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</si>
  <si>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</si>
  <si>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</si>
  <si>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</si>
  <si>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</si>
  <si>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</si>
  <si>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</si>
  <si>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</si>
  <si>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</si>
  <si>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</si>
  <si>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</si>
  <si>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</si>
  <si>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</si>
  <si>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</si>
  <si>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</si>
  <si>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</si>
  <si>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</si>
  <si>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</si>
  <si>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</si>
  <si>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</si>
  <si>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</si>
  <si>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</si>
  <si>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</si>
  <si>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</si>
  <si>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</si>
  <si>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</si>
  <si>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</si>
  <si>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</si>
  <si>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</si>
  <si>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</si>
  <si>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</si>
  <si>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</si>
  <si>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</si>
  <si>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</si>
  <si>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</si>
  <si>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</si>
  <si>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</si>
  <si>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</si>
  <si>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</si>
  <si>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</si>
  <si>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</si>
  <si>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</si>
  <si>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</si>
  <si>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</si>
  <si>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</si>
  <si>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</si>
  <si>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</si>
  <si>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</si>
  <si>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</si>
  <si>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</si>
  <si>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</si>
  <si>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</si>
  <si>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</si>
  <si>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</si>
  <si>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</si>
  <si>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</si>
  <si>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</si>
  <si>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</si>
  <si>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</si>
  <si>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</si>
  <si>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</si>
  <si>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</si>
  <si>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</si>
  <si>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</si>
  <si>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</si>
  <si>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</si>
  <si>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</si>
  <si>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</si>
  <si>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</si>
  <si>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</si>
  <si>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</si>
  <si>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</si>
  <si>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</si>
  <si>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</si>
  <si>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</si>
  <si>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</si>
  <si>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</si>
  <si>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</si>
  <si>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</si>
  <si>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</si>
  <si>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</si>
  <si>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</si>
  <si>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</si>
  <si>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</si>
  <si>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</si>
  <si>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</si>
  <si>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</si>
  <si>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</si>
  <si>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</si>
  <si>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</si>
  <si>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</si>
  <si>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</si>
  <si>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</si>
  <si>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</si>
  <si>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</si>
  <si>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</si>
  <si>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</si>
  <si>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</si>
  <si>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</si>
  <si>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</si>
  <si>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</si>
  <si>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</si>
  <si>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</si>
  <si>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</si>
  <si>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</si>
  <si>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</si>
  <si>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</si>
  <si>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</si>
  <si>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</si>
  <si>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</si>
  <si>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</si>
  <si>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</si>
  <si>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</si>
  <si>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</si>
  <si>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</si>
  <si>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</si>
  <si>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</si>
  <si>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</si>
  <si>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</si>
  <si>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</si>
  <si>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</si>
  <si>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</si>
  <si>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</si>
  <si>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</si>
  <si>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</si>
  <si>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</si>
  <si>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</si>
  <si>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</si>
  <si>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</si>
  <si>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</si>
  <si>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</si>
  <si>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</si>
  <si>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</si>
  <si>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</si>
  <si>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</si>
  <si>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</si>
  <si>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</si>
  <si>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</si>
  <si>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</si>
  <si>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</si>
  <si>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</si>
  <si>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</si>
  <si>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</si>
  <si>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</si>
  <si>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</si>
  <si>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</si>
  <si>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</si>
  <si>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</si>
  <si>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</si>
  <si>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</si>
  <si>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</si>
  <si>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</si>
  <si>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</si>
  <si>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</si>
  <si>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</si>
  <si>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</si>
  <si>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</si>
  <si>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</si>
  <si>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</si>
  <si>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</si>
  <si>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</si>
  <si>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</si>
  <si>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</si>
  <si>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</si>
  <si>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</si>
  <si>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</si>
  <si>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</si>
  <si>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</si>
  <si>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</si>
  <si>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</si>
  <si>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</si>
  <si>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</si>
  <si>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</si>
  <si>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</si>
  <si>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</si>
  <si>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</si>
  <si>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</si>
  <si>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</si>
  <si>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</si>
  <si>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</si>
  <si>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</si>
  <si>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</si>
  <si>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</si>
  <si>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</si>
  <si>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</si>
  <si>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</si>
  <si>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</si>
  <si>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</si>
  <si>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</si>
  <si>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</si>
  <si>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</si>
  <si>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</si>
  <si>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</si>
  <si>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</si>
  <si>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</si>
  <si>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</si>
  <si>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</si>
  <si>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</si>
  <si>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</si>
  <si>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</si>
  <si>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</si>
  <si>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</si>
  <si>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</si>
  <si>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</si>
  <si>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</si>
  <si>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</si>
  <si>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</si>
  <si>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</si>
  <si>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</si>
  <si>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</si>
  <si>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</si>
  <si>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</si>
  <si>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</si>
  <si>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</si>
  <si>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</si>
  <si>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</si>
  <si>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</si>
  <si>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</si>
  <si>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</si>
  <si>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</si>
  <si>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</si>
  <si>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</si>
  <si>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</si>
  <si>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</si>
  <si>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</si>
  <si>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</si>
  <si>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</si>
  <si>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</si>
  <si>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</si>
  <si>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</si>
  <si>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</si>
  <si>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</si>
  <si>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</si>
  <si>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</si>
  <si>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</si>
  <si>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</si>
  <si>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</si>
  <si>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</si>
  <si>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</si>
  <si>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</si>
  <si>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</si>
  <si>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</si>
  <si>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</si>
  <si>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</si>
  <si>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</si>
  <si>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</si>
  <si>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</si>
  <si>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</si>
  <si>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</si>
  <si>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</si>
  <si>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</si>
  <si>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</si>
  <si>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</si>
  <si>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</si>
  <si>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</si>
  <si>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</si>
  <si>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</si>
  <si>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</si>
  <si>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</si>
  <si>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</si>
  <si>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</si>
  <si>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</si>
  <si>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</si>
  <si>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</si>
  <si>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</si>
  <si>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</si>
  <si>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</si>
  <si>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</si>
  <si>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</si>
  <si>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</si>
  <si>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</si>
  <si>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</si>
  <si>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</si>
  <si>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</si>
  <si>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</si>
  <si>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</si>
  <si>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</si>
  <si>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</si>
  <si>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</si>
  <si>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</si>
  <si>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</si>
  <si>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</si>
  <si>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</si>
  <si>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</si>
  <si>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</si>
  <si>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</si>
  <si>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</si>
  <si>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</si>
  <si>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</si>
  <si>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</si>
  <si>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</si>
  <si>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</si>
  <si>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</si>
  <si>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</si>
  <si>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</si>
  <si>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</si>
  <si>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</si>
  <si>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</si>
  <si>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</si>
  <si>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</si>
  <si>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</si>
  <si>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</si>
  <si>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</si>
  <si>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</si>
  <si>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</si>
  <si>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</si>
  <si>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</si>
  <si>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</si>
  <si>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</si>
  <si>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</si>
  <si>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</si>
  <si>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</si>
  <si>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</si>
  <si>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</si>
  <si>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</si>
  <si>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</si>
  <si>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</si>
  <si>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</si>
  <si>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</si>
  <si>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</si>
  <si>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</si>
  <si>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</si>
  <si>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</si>
  <si>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</si>
  <si>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</si>
  <si>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</si>
  <si>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</si>
  <si>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</si>
  <si>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</si>
  <si>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</si>
  <si>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</si>
  <si>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</si>
  <si>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</si>
  <si>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</si>
  <si>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</si>
  <si>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</si>
  <si>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</si>
  <si>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</si>
  <si>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</si>
  <si>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</si>
  <si>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</si>
  <si>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</si>
  <si>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</si>
  <si>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</si>
  <si>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</si>
  <si>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</si>
  <si>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</si>
  <si>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</si>
  <si>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</si>
  <si>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</si>
  <si>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</si>
  <si>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</si>
  <si>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</si>
  <si>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</si>
  <si>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</si>
  <si>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</si>
  <si>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</si>
  <si>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</si>
  <si>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</si>
  <si>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</si>
  <si>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</si>
  <si>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</si>
  <si>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</si>
  <si>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</si>
  <si>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</si>
  <si>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</si>
  <si>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</si>
  <si>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</si>
  <si>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</si>
  <si>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</si>
  <si>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</si>
  <si>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</si>
  <si>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</si>
  <si>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</si>
  <si>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</si>
  <si>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</si>
  <si>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</si>
  <si>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</si>
  <si>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</si>
  <si>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</si>
  <si>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</si>
  <si>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</si>
  <si>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</si>
  <si>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</si>
  <si>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</si>
  <si>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</si>
  <si>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</si>
  <si>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</si>
  <si>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</si>
  <si>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</si>
  <si>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</si>
  <si>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</si>
  <si>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</si>
  <si>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</si>
  <si>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</si>
  <si>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</si>
  <si>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</si>
  <si>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</si>
  <si>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</si>
  <si>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</si>
  <si>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</si>
  <si>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</si>
  <si>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</si>
  <si>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</si>
  <si>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</si>
  <si>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</si>
  <si>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</si>
  <si>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</si>
  <si>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</si>
  <si>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</si>
  <si>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</si>
  <si>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</si>
  <si>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</si>
  <si>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</si>
  <si>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</si>
  <si>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</si>
  <si>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</si>
  <si>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</si>
  <si>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</si>
  <si>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</si>
  <si>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</si>
  <si>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</si>
  <si>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</si>
  <si>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</si>
  <si>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</si>
  <si>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</si>
  <si>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</si>
  <si>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</si>
  <si>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</si>
  <si>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</si>
  <si>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</si>
  <si>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</si>
  <si>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</si>
  <si>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</si>
  <si>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</si>
  <si>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</si>
  <si>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</si>
  <si>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</si>
  <si>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</si>
  <si>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</si>
  <si>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</si>
  <si>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</si>
  <si>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</si>
  <si>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</si>
  <si>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</si>
  <si>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</si>
  <si>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</si>
  <si>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</si>
  <si>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</si>
  <si>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</si>
  <si>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</si>
  <si>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</si>
  <si>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</si>
  <si>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</si>
  <si>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</si>
  <si>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</si>
  <si>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</si>
  <si>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</si>
  <si>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</si>
  <si>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</si>
  <si>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</si>
  <si>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</si>
  <si>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</si>
  <si>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</si>
  <si>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</si>
  <si>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</si>
  <si>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</si>
  <si>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</si>
  <si>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</si>
  <si>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</si>
  <si>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</si>
  <si>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</si>
  <si>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</si>
  <si>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</si>
  <si>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</si>
  <si>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</si>
  <si>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</si>
  <si>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</si>
  <si>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</si>
  <si>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</si>
  <si>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</si>
  <si>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</si>
  <si>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</si>
  <si>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</si>
  <si>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</si>
  <si>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</si>
  <si>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</si>
  <si>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</si>
  <si>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</si>
  <si>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</si>
  <si>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</si>
  <si>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</si>
  <si>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</si>
  <si>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</si>
  <si>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</si>
  <si>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</si>
  <si>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</si>
  <si>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</si>
  <si>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</si>
  <si>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</si>
  <si>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</si>
  <si>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</si>
  <si>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</si>
  <si>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</si>
  <si>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</si>
  <si>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</si>
  <si>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</si>
  <si>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</si>
  <si>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</si>
  <si>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</si>
  <si>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</si>
  <si>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</si>
  <si>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</si>
  <si>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</si>
  <si>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</si>
  <si>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</si>
  <si>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</si>
  <si>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</si>
  <si>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</si>
  <si>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</si>
  <si>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</si>
  <si>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</si>
  <si>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</si>
  <si>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</si>
  <si>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</si>
  <si>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</si>
  <si>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</si>
  <si>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</si>
  <si>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</si>
  <si>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</si>
  <si>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</si>
  <si>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</si>
  <si>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</si>
  <si>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</si>
  <si>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</si>
  <si>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</si>
  <si>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</si>
  <si>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</si>
  <si>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</si>
  <si>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</si>
  <si>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</si>
  <si>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</si>
  <si>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</si>
  <si>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</si>
  <si>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</si>
  <si>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</si>
  <si>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</si>
  <si>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</si>
  <si>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</si>
  <si>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</si>
  <si>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</si>
  <si>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</si>
  <si>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</si>
  <si>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</si>
  <si>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</si>
  <si>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</si>
  <si>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</si>
  <si>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</si>
  <si>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</si>
  <si>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</si>
  <si>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</si>
  <si>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</si>
  <si>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</si>
  <si>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</si>
  <si>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</si>
  <si>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</si>
  <si>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</si>
  <si>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</si>
  <si>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</si>
  <si>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</si>
  <si>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</si>
  <si>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</si>
  <si>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</si>
  <si>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</si>
  <si>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</si>
  <si>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</si>
  <si>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</si>
  <si>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</si>
  <si>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</si>
  <si>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</si>
  <si>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</si>
  <si>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</si>
  <si>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</si>
  <si>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</si>
  <si>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</si>
  <si>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</si>
  <si>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</si>
  <si>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</si>
  <si>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</si>
  <si>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</si>
  <si>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</si>
  <si>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</si>
  <si>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</si>
  <si>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</si>
  <si>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</si>
  <si>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</si>
  <si>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</si>
  <si>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</si>
  <si>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</si>
  <si>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</si>
  <si>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</si>
  <si>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</si>
  <si>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</si>
  <si>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</si>
  <si>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</si>
  <si>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</si>
  <si>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</si>
  <si>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</si>
  <si>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</si>
  <si>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</si>
  <si>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</si>
  <si>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</si>
  <si>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</si>
  <si>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</si>
  <si>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</si>
  <si>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</si>
  <si>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</si>
  <si>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</si>
  <si>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</si>
  <si>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</si>
  <si>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</si>
  <si>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</si>
  <si>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</si>
  <si>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</si>
  <si>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</si>
  <si>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</si>
  <si>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</si>
  <si>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</si>
  <si>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</si>
  <si>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</si>
  <si>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</si>
  <si>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</si>
  <si>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</si>
  <si>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</si>
  <si>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</si>
  <si>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</si>
  <si>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</si>
  <si>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</si>
  <si>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</si>
  <si>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</si>
  <si>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</si>
  <si>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</si>
  <si>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</si>
  <si>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</si>
  <si>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</si>
  <si>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</si>
  <si>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</si>
  <si>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</si>
  <si>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</si>
  <si>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</si>
  <si>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</si>
  <si>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</si>
  <si>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</si>
  <si>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</si>
  <si>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</si>
  <si>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</si>
  <si>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</si>
  <si>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</si>
  <si>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</si>
  <si>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</si>
  <si>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</si>
  <si>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</si>
  <si>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</si>
  <si>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</si>
  <si>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</si>
  <si>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</si>
  <si>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</si>
  <si>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</si>
  <si>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</si>
  <si>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</si>
  <si>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</si>
  <si>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</si>
  <si>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</si>
  <si>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</si>
  <si>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</si>
  <si>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</si>
  <si>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</si>
  <si>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</si>
  <si>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</si>
  <si>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</si>
  <si>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</si>
  <si>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</si>
  <si>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</si>
  <si>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</si>
  <si>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</si>
  <si>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</si>
  <si>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</si>
  <si>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</si>
  <si>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</si>
  <si>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</si>
  <si>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</si>
  <si>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</si>
  <si>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</si>
  <si>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</si>
  <si>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</si>
  <si>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</si>
  <si>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</si>
  <si>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</si>
  <si>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</si>
  <si>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</si>
  <si>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</si>
  <si>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</si>
  <si>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</si>
  <si>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</si>
  <si>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</si>
  <si>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</si>
  <si>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</si>
  <si>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</si>
  <si>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</si>
  <si>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</si>
  <si>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</si>
  <si>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</si>
  <si>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</si>
  <si>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</si>
  <si>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</si>
  <si>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</si>
  <si>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</si>
  <si>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</si>
  <si>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</si>
  <si>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</si>
  <si>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</si>
  <si>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</si>
  <si>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</si>
  <si>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</si>
  <si>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</si>
  <si>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</si>
  <si>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</si>
  <si>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</si>
  <si>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</si>
  <si>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</si>
  <si>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</si>
  <si>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</si>
  <si>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</si>
  <si>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</si>
  <si>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</si>
  <si>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</si>
  <si>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</si>
  <si>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</si>
  <si>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</si>
  <si>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</si>
  <si>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</si>
  <si>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</si>
  <si>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</si>
  <si>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</si>
  <si>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</si>
  <si>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</si>
  <si>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</si>
  <si>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</si>
  <si>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</si>
  <si>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</si>
  <si>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</si>
  <si>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</si>
  <si>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</si>
  <si>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</si>
  <si>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</si>
  <si>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</si>
  <si>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</si>
  <si>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</si>
  <si>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</si>
  <si>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</si>
  <si>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</si>
  <si>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</si>
  <si>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</si>
  <si>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</si>
  <si>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</si>
  <si>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</si>
  <si>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</si>
  <si>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</si>
  <si>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</si>
  <si>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</si>
  <si>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</si>
  <si>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</si>
  <si>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</si>
  <si>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</si>
  <si>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</si>
  <si>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</si>
  <si>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</si>
  <si>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</si>
  <si>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</si>
  <si>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</si>
  <si>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</si>
  <si>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</si>
  <si>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</si>
  <si>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</si>
  <si>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</si>
  <si>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</si>
  <si>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</si>
  <si>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</si>
  <si>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</si>
  <si>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</si>
  <si>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</si>
  <si>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</si>
  <si>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</si>
  <si>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</si>
  <si>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</si>
  <si>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</si>
  <si>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</si>
  <si>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</si>
  <si>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</si>
  <si>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</si>
  <si>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</si>
  <si>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</si>
  <si>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</si>
  <si>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</si>
  <si>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</si>
  <si>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</si>
  <si>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</si>
  <si>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</si>
  <si>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</si>
  <si>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</si>
  <si>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</si>
  <si>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</si>
  <si>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</si>
  <si>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</si>
  <si>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</si>
  <si>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</si>
  <si>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</si>
  <si>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</si>
  <si>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</si>
  <si>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</si>
  <si>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</si>
  <si>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</si>
  <si>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</si>
  <si>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</si>
  <si>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</si>
  <si>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</si>
  <si>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</si>
  <si>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</si>
  <si>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</si>
  <si>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</si>
  <si>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</si>
  <si>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</si>
  <si>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</si>
  <si>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</si>
  <si>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</si>
  <si>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</si>
  <si>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</si>
  <si>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</si>
  <si>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</si>
  <si>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</si>
  <si>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</si>
  <si>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</si>
  <si>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</si>
  <si>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</si>
  <si>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</si>
  <si>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</si>
  <si>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</si>
  <si>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</si>
  <si>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</si>
  <si>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</si>
  <si>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</si>
  <si>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</si>
  <si>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</si>
  <si>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</si>
  <si>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</si>
  <si>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</si>
  <si>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</si>
  <si>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</si>
  <si>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</si>
  <si>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</si>
  <si>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</si>
  <si>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</si>
  <si>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</si>
  <si>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</si>
  <si>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</si>
  <si>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</si>
  <si>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</si>
  <si>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</si>
  <si>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</si>
  <si>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</si>
  <si>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</si>
  <si>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</si>
  <si>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</si>
  <si>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</si>
  <si>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</si>
  <si>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</si>
  <si>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</si>
  <si>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</si>
  <si>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</si>
  <si>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</si>
  <si>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</si>
  <si>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</si>
  <si>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</si>
  <si>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</si>
  <si>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</si>
  <si>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</si>
  <si>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</si>
  <si>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</si>
  <si>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</si>
  <si>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</si>
  <si>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</si>
  <si>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</si>
  <si>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</si>
  <si>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</si>
  <si>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</si>
  <si>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</si>
  <si>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</si>
  <si>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</si>
  <si>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</si>
  <si>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</si>
  <si>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</si>
  <si>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</si>
  <si>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</si>
  <si>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</si>
  <si>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</si>
  <si>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</si>
  <si>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</si>
  <si>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</si>
  <si>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</si>
  <si>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</si>
  <si>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</si>
  <si>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</si>
  <si>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</si>
  <si>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</si>
  <si>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</si>
  <si>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</si>
  <si>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</si>
  <si>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</si>
  <si>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</si>
  <si>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</si>
  <si>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</si>
  <si>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</si>
  <si>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</si>
  <si>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</si>
  <si>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</si>
  <si>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</si>
  <si>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</si>
  <si>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</si>
  <si>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</si>
  <si>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</si>
  <si>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</si>
  <si>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</si>
  <si>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</si>
  <si>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</si>
  <si>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</si>
  <si>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</si>
  <si>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</si>
  <si>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</si>
  <si>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</si>
  <si>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</si>
  <si>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</si>
  <si>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</si>
  <si>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</si>
  <si>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</si>
  <si>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</si>
  <si>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</si>
  <si>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</si>
  <si>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</si>
  <si>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</si>
  <si>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</si>
  <si>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</si>
  <si>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</si>
  <si>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</si>
  <si>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</si>
  <si>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</si>
  <si>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</si>
  <si>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</si>
  <si>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</si>
  <si>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</si>
  <si>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</si>
  <si>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</si>
  <si>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</si>
  <si>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</si>
  <si>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</si>
  <si>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</si>
  <si>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</si>
  <si>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</si>
  <si>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</si>
  <si>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</si>
  <si>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</si>
  <si>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</si>
  <si>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</si>
  <si>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</si>
  <si>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</si>
  <si>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</si>
  <si>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</si>
  <si>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</si>
  <si>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</si>
  <si>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</si>
  <si>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</si>
  <si>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</si>
  <si>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</si>
  <si>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</si>
  <si>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</si>
  <si>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</si>
  <si>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</si>
  <si>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</si>
  <si>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</si>
  <si>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</si>
  <si>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</si>
  <si>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</si>
  <si>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</si>
  <si>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</si>
  <si>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</si>
  <si>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</si>
  <si>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</si>
  <si>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</si>
  <si>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</si>
  <si>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</si>
  <si>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</si>
  <si>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</si>
  <si>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</si>
  <si>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</si>
  <si>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</si>
  <si>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</si>
  <si>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</si>
  <si>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</si>
  <si>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</si>
  <si>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</si>
  <si>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</si>
  <si>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</si>
  <si>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</si>
  <si>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</si>
  <si>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</si>
  <si>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</si>
  <si>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</si>
  <si>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</si>
  <si>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</si>
  <si>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</si>
  <si>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</si>
  <si>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</si>
  <si>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</si>
  <si>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</si>
  <si>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</si>
  <si>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</si>
  <si>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</si>
  <si>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</si>
  <si>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</si>
  <si>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</si>
  <si>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</si>
  <si>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</si>
  <si>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</si>
  <si>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</si>
  <si>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</si>
  <si>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</si>
  <si>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</si>
  <si>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</si>
  <si>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</si>
  <si>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</si>
  <si>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</si>
  <si>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</si>
  <si>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</si>
  <si>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</si>
  <si>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</si>
  <si>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</si>
  <si>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</si>
  <si>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</si>
  <si>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</si>
  <si>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</si>
  <si>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</si>
  <si>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</si>
  <si>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</si>
  <si>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</si>
  <si>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</si>
  <si>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</si>
  <si>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</si>
  <si>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</si>
  <si>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</si>
  <si>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</si>
  <si>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</si>
  <si>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</si>
  <si>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</si>
  <si>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</si>
  <si>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</si>
  <si>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</si>
  <si>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</si>
  <si>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</si>
  <si>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</si>
  <si>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</si>
  <si>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</si>
  <si>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</si>
  <si>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</si>
  <si>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</si>
  <si>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</si>
  <si>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</si>
  <si>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</si>
  <si>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</si>
  <si>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</si>
  <si>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</si>
  <si>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</si>
  <si>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</si>
  <si>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</si>
  <si>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</si>
  <si>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</si>
  <si>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</si>
  <si>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</si>
  <si>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</si>
  <si>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</si>
  <si>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</si>
  <si>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</si>
  <si>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</si>
  <si>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</si>
  <si>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</si>
  <si>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</si>
  <si>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</si>
  <si>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</si>
  <si>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</si>
  <si>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</si>
  <si>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</si>
  <si>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</si>
  <si>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</si>
  <si>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</si>
  <si>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</si>
  <si>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</si>
  <si>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</si>
  <si>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</si>
  <si>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</si>
  <si>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</si>
  <si>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</si>
  <si>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</si>
  <si>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</si>
  <si>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</si>
  <si>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</si>
  <si>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</si>
  <si>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</si>
  <si>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</si>
  <si>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</si>
  <si>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</si>
  <si>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</si>
  <si>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</si>
  <si>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</si>
  <si>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</si>
  <si>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</si>
  <si>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</si>
  <si>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</si>
  <si>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</si>
  <si>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</si>
  <si>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</si>
  <si>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</si>
  <si>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</si>
  <si>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</si>
  <si>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</si>
  <si>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</si>
  <si>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</si>
  <si>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</si>
  <si>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</si>
  <si>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</si>
  <si>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</si>
  <si>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</si>
  <si>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</si>
  <si>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</si>
  <si>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</si>
  <si>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</si>
  <si>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</si>
  <si>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</si>
  <si>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</si>
  <si>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</si>
  <si>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</si>
  <si>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</si>
  <si>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</si>
  <si>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</si>
  <si>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</si>
  <si>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</si>
  <si>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</si>
  <si>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</si>
  <si>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</si>
  <si>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</si>
  <si>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</si>
  <si>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</si>
  <si>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</si>
  <si>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</si>
  <si>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</si>
  <si>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</si>
  <si>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</si>
  <si>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</si>
  <si>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</si>
  <si>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</si>
  <si>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</si>
  <si>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</si>
  <si>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</si>
  <si>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</si>
  <si>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</si>
  <si>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</si>
  <si>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</si>
  <si>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</si>
  <si>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</si>
  <si>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</si>
  <si>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</si>
  <si>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</si>
  <si>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</si>
  <si>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</si>
  <si>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</si>
  <si>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</si>
  <si>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</si>
  <si>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</si>
  <si>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</si>
  <si>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</si>
  <si>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</si>
  <si>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</si>
  <si>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</si>
  <si>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</si>
  <si>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</si>
  <si>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</si>
  <si>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</si>
  <si>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</si>
  <si>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</si>
  <si>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</si>
  <si>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</si>
  <si>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</si>
  <si>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</si>
  <si>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</si>
  <si>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</si>
  <si>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</si>
  <si>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</si>
  <si>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</si>
  <si>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</si>
  <si>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</si>
  <si>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</si>
  <si>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</si>
  <si>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</si>
  <si>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</si>
  <si>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</si>
  <si>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</si>
  <si>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</si>
  <si>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</si>
  <si>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</si>
  <si>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</si>
  <si>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</si>
  <si>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</si>
  <si>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</si>
  <si>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</si>
  <si>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</si>
  <si>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</si>
  <si>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</si>
  <si>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</si>
  <si>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</si>
  <si>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</si>
  <si>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</si>
  <si>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</si>
  <si>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</si>
  <si>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</si>
  <si>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</si>
  <si>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</si>
  <si>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</si>
  <si>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</si>
  <si>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</si>
  <si>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</si>
  <si>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</si>
  <si>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</si>
  <si>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</si>
  <si>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</si>
  <si>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</si>
  <si>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</si>
  <si>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</si>
  <si>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</si>
  <si>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</si>
  <si>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</si>
  <si>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</si>
  <si>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</si>
  <si>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</si>
  <si>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</si>
  <si>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</si>
  <si>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</si>
  <si>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</si>
  <si>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</si>
  <si>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</si>
  <si>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</si>
  <si>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</si>
  <si>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</si>
  <si>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</si>
  <si>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</si>
  <si>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</si>
  <si>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</si>
  <si>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</si>
  <si>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</si>
  <si>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</si>
  <si>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</si>
  <si>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</si>
  <si>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</si>
  <si>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</si>
  <si>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</si>
  <si>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</si>
  <si>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</si>
  <si>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</si>
  <si>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</si>
  <si>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</si>
  <si>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</si>
  <si>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</si>
  <si>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</si>
  <si>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</si>
  <si>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</si>
  <si>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</si>
  <si>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</si>
  <si>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</si>
  <si>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</si>
  <si>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</si>
  <si>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</si>
  <si>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</si>
  <si>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</si>
  <si>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</si>
  <si>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</si>
  <si>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</si>
  <si>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</si>
  <si>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</si>
  <si>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</si>
  <si>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</si>
  <si>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</si>
  <si>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</si>
  <si>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</si>
  <si>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</si>
  <si>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</si>
  <si>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</si>
  <si>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</si>
  <si>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</si>
  <si>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</si>
  <si>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</si>
  <si>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</si>
  <si>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</si>
  <si>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</si>
  <si>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</si>
  <si>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</si>
  <si>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</si>
  <si>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</si>
  <si>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</si>
  <si>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</si>
  <si>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</si>
  <si>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</si>
  <si>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</si>
  <si>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</si>
  <si>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</si>
  <si>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</si>
  <si>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</si>
  <si>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</si>
  <si>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</si>
  <si>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</si>
  <si>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</si>
  <si>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</si>
  <si>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</si>
  <si>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</si>
  <si>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</si>
  <si>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</si>
  <si>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</si>
  <si>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</si>
  <si>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</si>
  <si>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</si>
  <si>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</si>
  <si>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</si>
  <si>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</si>
  <si>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</si>
  <si>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</si>
  <si>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</si>
  <si>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</si>
  <si>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</si>
  <si>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</si>
  <si>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</si>
  <si>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</si>
  <si>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</si>
  <si>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</si>
  <si>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</si>
  <si>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</si>
  <si>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</si>
  <si>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</si>
  <si>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</si>
  <si>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</si>
  <si>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</si>
  <si>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</si>
  <si>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</si>
  <si>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</si>
  <si>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</si>
  <si>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</si>
  <si>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</si>
  <si>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</si>
  <si>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</si>
  <si>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</si>
  <si>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</si>
  <si>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</si>
  <si>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</si>
  <si>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</si>
  <si>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</si>
  <si>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</si>
  <si>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</si>
  <si>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</si>
  <si>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</si>
  <si>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</si>
  <si>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</si>
  <si>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</si>
  <si>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</si>
  <si>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</si>
  <si>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</si>
  <si>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</si>
  <si>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</si>
  <si>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</si>
  <si>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</si>
  <si>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</si>
  <si>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</si>
  <si>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</si>
  <si>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</si>
  <si>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</si>
  <si>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</si>
  <si>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</si>
  <si>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</si>
  <si>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</si>
  <si>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</si>
  <si>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</si>
  <si>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</si>
  <si>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</si>
  <si>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</si>
  <si>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</si>
  <si>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</si>
  <si>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</si>
  <si>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</si>
  <si>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</si>
  <si>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</si>
  <si>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</si>
  <si>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</si>
  <si>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</si>
  <si>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</si>
  <si>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</si>
  <si>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</si>
  <si>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</si>
  <si>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</si>
  <si>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</si>
  <si>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</si>
  <si>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</si>
  <si>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</si>
  <si>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</si>
  <si>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</si>
  <si>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</si>
  <si>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</si>
  <si>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</si>
  <si>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</si>
  <si>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</si>
  <si>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</si>
  <si>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</si>
  <si>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</si>
  <si>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</si>
  <si>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</si>
  <si>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</si>
  <si>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</si>
  <si>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</si>
  <si>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</si>
  <si>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</si>
  <si>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</si>
  <si>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</si>
  <si>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</si>
  <si>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</si>
  <si>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</si>
  <si>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</si>
  <si>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</si>
  <si>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</si>
  <si>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</si>
  <si>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</si>
  <si>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</si>
  <si>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</si>
  <si>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</si>
  <si>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</si>
  <si>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</si>
  <si>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</si>
  <si>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</si>
  <si>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</si>
  <si>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</si>
  <si>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</si>
  <si>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</si>
  <si>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</si>
  <si>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</si>
  <si>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</si>
  <si>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</si>
  <si>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</si>
  <si>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</si>
  <si>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</si>
  <si>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</si>
  <si>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</si>
  <si>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</si>
  <si>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</si>
  <si>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</si>
  <si>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</si>
  <si>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</si>
  <si>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</si>
  <si>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</si>
  <si>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</si>
  <si>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</si>
  <si>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</si>
  <si>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</si>
  <si>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</si>
  <si>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</si>
  <si>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</si>
  <si>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</si>
  <si>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</si>
  <si>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</si>
  <si>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</si>
  <si>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</si>
  <si>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</si>
  <si>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</si>
  <si>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</si>
  <si>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</si>
  <si>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</si>
  <si>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</si>
  <si>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</si>
  <si>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</si>
  <si>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</si>
  <si>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</si>
  <si>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</si>
  <si>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</si>
  <si>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</si>
  <si>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</si>
  <si>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</si>
  <si>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</si>
  <si>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</si>
  <si>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</si>
  <si>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</si>
  <si>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</si>
  <si>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</si>
  <si>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</si>
  <si>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</si>
  <si>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</si>
  <si>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</si>
  <si>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</si>
  <si>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</si>
  <si>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</si>
  <si>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</si>
  <si>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</si>
  <si>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</si>
  <si>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</si>
  <si>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</si>
  <si>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</si>
  <si>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</si>
  <si>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</si>
  <si>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</si>
  <si>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</si>
  <si>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</si>
  <si>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</si>
  <si>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</si>
  <si>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</si>
  <si>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</si>
  <si>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</si>
  <si>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</si>
  <si>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</si>
  <si>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</si>
  <si>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</si>
  <si>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</si>
  <si>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</si>
  <si>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</si>
  <si>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</si>
  <si>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</si>
  <si>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</si>
  <si>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</si>
  <si>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</si>
  <si>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</si>
  <si>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</si>
  <si>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</si>
  <si>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</si>
  <si>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</si>
  <si>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</si>
  <si>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</si>
  <si>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</si>
  <si>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</si>
  <si>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</si>
  <si>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</si>
  <si>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</si>
  <si>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</si>
  <si>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</si>
  <si>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</si>
  <si>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</si>
  <si>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</si>
  <si>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</si>
  <si>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</si>
  <si>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</si>
  <si>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</si>
  <si>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</si>
  <si>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</si>
  <si>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</si>
  <si>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</si>
  <si>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</si>
  <si>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</si>
  <si>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</si>
  <si>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</si>
  <si>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</si>
  <si>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</si>
  <si>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</si>
  <si>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</si>
  <si>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</si>
  <si>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</si>
  <si>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</si>
  <si>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</si>
  <si>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</si>
  <si>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</si>
  <si>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</si>
  <si>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</si>
  <si>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</si>
  <si>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</si>
  <si>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</si>
  <si>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</si>
  <si>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</si>
  <si>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</si>
  <si>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</si>
  <si>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</si>
  <si>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</si>
  <si>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</si>
  <si>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</si>
  <si>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</si>
  <si>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</si>
  <si>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</si>
  <si>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</si>
  <si>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</si>
  <si>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</si>
  <si>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</si>
  <si>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</si>
  <si>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</si>
  <si>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</si>
  <si>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</si>
  <si>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</si>
  <si>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</si>
  <si>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</si>
  <si>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</si>
  <si>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</si>
  <si>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</si>
  <si>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</si>
  <si>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</si>
  <si>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</si>
  <si>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</si>
  <si>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</si>
  <si>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</si>
  <si>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</si>
  <si>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</si>
  <si>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</si>
  <si>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</si>
  <si>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</si>
  <si>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</si>
  <si>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</si>
  <si>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</si>
  <si>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</si>
  <si>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</si>
  <si>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</si>
  <si>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</si>
  <si>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</si>
  <si>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</si>
  <si>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</si>
  <si>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</si>
  <si>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</si>
  <si>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</si>
  <si>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</si>
  <si>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</si>
  <si>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</si>
  <si>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</si>
  <si>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</si>
  <si>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</si>
  <si>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</si>
  <si>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</si>
  <si>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</si>
  <si>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</si>
  <si>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</si>
  <si>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</si>
  <si>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</si>
  <si>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</si>
  <si>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</si>
  <si>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</si>
  <si>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</si>
  <si>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</si>
  <si>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</si>
  <si>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</si>
  <si>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</si>
  <si>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</si>
  <si>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</si>
  <si>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</si>
  <si>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</si>
  <si>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</si>
  <si>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</si>
  <si>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</si>
  <si>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</si>
  <si>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</si>
  <si>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</si>
  <si>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</si>
  <si>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</si>
  <si>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</si>
  <si>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</si>
  <si>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</si>
  <si>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</si>
  <si>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</si>
  <si>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</si>
  <si>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</si>
  <si>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</si>
  <si>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</si>
  <si>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</si>
  <si>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</si>
  <si>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</si>
  <si>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</si>
  <si>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</si>
  <si>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</si>
  <si>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</si>
  <si>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</si>
  <si>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</si>
  <si>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</si>
  <si>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</si>
  <si>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</si>
  <si>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</si>
  <si>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</si>
  <si>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</si>
  <si>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</si>
  <si>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</si>
  <si>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</si>
  <si>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</si>
  <si>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</si>
  <si>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</si>
  <si>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</si>
  <si>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</si>
  <si>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</si>
  <si>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</si>
  <si>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</si>
  <si>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</si>
  <si>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</si>
  <si>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</si>
  <si>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</si>
  <si>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</si>
  <si>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</si>
  <si>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</si>
  <si>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</si>
  <si>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</si>
  <si>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</si>
  <si>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</si>
  <si>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</si>
  <si>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</si>
  <si>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</si>
  <si>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</si>
  <si>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</si>
  <si>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</si>
  <si>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</si>
  <si>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</si>
  <si>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</si>
  <si>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</si>
  <si>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</si>
  <si>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</si>
  <si>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</si>
  <si>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</si>
  <si>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</si>
  <si>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</si>
  <si>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</si>
  <si>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</si>
  <si>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</si>
  <si>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</si>
  <si>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</si>
  <si>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</si>
  <si>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</si>
  <si>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</si>
  <si>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</si>
  <si>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</si>
  <si>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</si>
  <si>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</si>
  <si>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</si>
  <si>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</si>
  <si>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</si>
  <si>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</si>
  <si>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</si>
  <si>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</si>
  <si>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</si>
  <si>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</si>
  <si>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</si>
  <si>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</si>
  <si>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</si>
  <si>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</si>
  <si>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</si>
  <si>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</si>
  <si>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</si>
  <si>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</si>
  <si>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</si>
  <si>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</si>
  <si>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</si>
  <si>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</si>
  <si>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</si>
  <si>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</si>
  <si>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</si>
  <si>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</si>
  <si>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</si>
  <si>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</si>
  <si>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</si>
  <si>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</si>
  <si>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</si>
  <si>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</si>
  <si>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</si>
  <si>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</si>
  <si>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</si>
  <si>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</si>
  <si>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</si>
  <si>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</si>
  <si>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</si>
  <si>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</si>
  <si>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</si>
  <si>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</si>
  <si>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</si>
  <si>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</si>
  <si>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</si>
  <si>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</si>
  <si>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</si>
  <si>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</si>
  <si>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</si>
  <si>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</si>
  <si>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</si>
  <si>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</si>
  <si>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</si>
  <si>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</si>
  <si>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</si>
  <si>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</si>
  <si>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</si>
  <si>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</si>
  <si>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</si>
  <si>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</si>
  <si>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</si>
  <si>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</si>
  <si>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</si>
  <si>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</si>
  <si>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</si>
  <si>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</si>
  <si>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</si>
  <si>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</si>
  <si>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</si>
  <si>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</si>
  <si>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</si>
  <si>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</si>
  <si>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</si>
  <si>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</si>
  <si>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</si>
  <si>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</si>
  <si>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</si>
  <si>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</si>
  <si>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</si>
  <si>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</si>
  <si>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</si>
  <si>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</si>
  <si>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</si>
  <si>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</si>
  <si>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</si>
  <si>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</si>
  <si>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</si>
  <si>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</si>
  <si>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</si>
  <si>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</si>
  <si>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</si>
  <si>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</si>
  <si>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</si>
  <si>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</si>
  <si>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</si>
  <si>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</si>
  <si>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</si>
  <si>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</si>
  <si>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</si>
  <si>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</si>
  <si>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</si>
  <si>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</si>
  <si>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</si>
  <si>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</si>
  <si>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</si>
  <si>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</si>
  <si>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</si>
  <si>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</si>
  <si>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</si>
  <si>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</si>
  <si>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</si>
  <si>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</si>
  <si>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</si>
  <si>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</si>
  <si>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</si>
  <si>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</si>
  <si>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</si>
  <si>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</si>
  <si>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</si>
  <si>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</si>
  <si>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</si>
  <si>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</si>
  <si>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</si>
  <si>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</si>
  <si>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</si>
  <si>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</si>
  <si>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</si>
  <si>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</si>
  <si>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</si>
  <si>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</si>
  <si>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</si>
  <si>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</si>
  <si>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</si>
  <si>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</si>
  <si>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</si>
  <si>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</si>
  <si>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</si>
  <si>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</si>
  <si>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</si>
  <si>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</si>
  <si>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</si>
  <si>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</si>
  <si>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</si>
  <si>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</si>
  <si>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</si>
  <si>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</si>
  <si>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</si>
  <si>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</si>
  <si>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</si>
  <si>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</si>
  <si>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</si>
  <si>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</si>
  <si>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</si>
  <si>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</si>
  <si>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</si>
  <si>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</si>
  <si>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</si>
  <si>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</si>
  <si>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</si>
  <si>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</si>
  <si>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</si>
  <si>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</si>
  <si>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</si>
  <si>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</si>
  <si>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</si>
  <si>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</si>
  <si>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</si>
  <si>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</si>
  <si>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</si>
  <si>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</si>
  <si>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</si>
  <si>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</si>
  <si>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</si>
  <si>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</si>
  <si>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</si>
  <si>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</si>
  <si>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</si>
  <si>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</si>
  <si>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</si>
  <si>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</si>
  <si>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</si>
  <si>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</si>
  <si>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</si>
  <si>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</si>
  <si>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</si>
  <si>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</si>
  <si>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</si>
  <si>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</si>
  <si>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</si>
  <si>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</si>
  <si>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</si>
  <si>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</si>
  <si>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</si>
  <si>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</si>
  <si>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</si>
  <si>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</si>
  <si>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</si>
  <si>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</si>
  <si>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</si>
  <si>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</si>
  <si>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</si>
  <si>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</si>
  <si>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</si>
  <si>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</si>
  <si>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</si>
  <si>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</si>
  <si>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</si>
  <si>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</si>
  <si>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</si>
  <si>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</si>
  <si>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</si>
  <si>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</si>
  <si>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</si>
  <si>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</si>
  <si>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</si>
  <si>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</si>
  <si>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</si>
  <si>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</si>
  <si>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</si>
  <si>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</si>
  <si>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</si>
  <si>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</si>
  <si>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</si>
  <si>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</si>
  <si>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</si>
  <si>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</si>
  <si>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</si>
  <si>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</si>
  <si>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</si>
  <si>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</si>
  <si>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</si>
  <si>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</si>
  <si>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</si>
  <si>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</si>
  <si>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</si>
  <si>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</si>
  <si>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</si>
  <si>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</si>
  <si>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</si>
  <si>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</si>
  <si>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</si>
  <si>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</si>
  <si>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</si>
  <si>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</si>
  <si>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</si>
  <si>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</si>
  <si>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</si>
  <si>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</si>
  <si>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</si>
  <si>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</si>
  <si>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</si>
  <si>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</si>
  <si>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</si>
  <si>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</si>
  <si>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</si>
  <si>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</si>
  <si>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</si>
  <si>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</si>
  <si>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</si>
  <si>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</si>
  <si>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</si>
  <si>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</si>
  <si>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</si>
  <si>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</si>
  <si>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</si>
  <si>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</si>
  <si>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</si>
  <si>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</si>
  <si>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</si>
  <si>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</si>
  <si>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</si>
  <si>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</si>
  <si>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</si>
  <si>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</si>
  <si>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</si>
  <si>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</si>
  <si>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</si>
  <si>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</si>
  <si>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</si>
  <si>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</si>
  <si>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</si>
  <si>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</si>
  <si>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</si>
  <si>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</si>
  <si>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</si>
  <si>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</si>
  <si>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</si>
  <si>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</si>
  <si>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</si>
  <si>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</si>
  <si>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</si>
  <si>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</si>
  <si>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</si>
  <si>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</si>
  <si>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</si>
  <si>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</si>
  <si>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</si>
  <si>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</si>
  <si>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</si>
  <si>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</si>
  <si>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</si>
  <si>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</si>
  <si>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</si>
  <si>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</si>
  <si>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</si>
  <si>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</si>
  <si>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</si>
  <si>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</si>
  <si>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</si>
  <si>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</si>
  <si>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</si>
  <si>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</si>
  <si>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</si>
  <si>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</si>
  <si>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</si>
  <si>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</si>
  <si>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</si>
  <si>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</si>
  <si>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</si>
  <si>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</si>
  <si>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</si>
  <si>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</si>
  <si>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</si>
  <si>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</si>
  <si>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</si>
  <si>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</si>
  <si>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</si>
  <si>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</si>
  <si>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</si>
  <si>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</si>
  <si>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</si>
  <si>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</si>
  <si>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</si>
  <si>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</si>
  <si>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</si>
  <si>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</si>
  <si>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</si>
  <si>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</si>
  <si>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</si>
  <si>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</si>
  <si>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</si>
  <si>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</si>
  <si>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</si>
  <si>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</si>
  <si>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</si>
  <si>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</si>
  <si>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</si>
  <si>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</si>
  <si>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</si>
  <si>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</si>
  <si>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</si>
  <si>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</si>
  <si>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</si>
  <si>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</si>
  <si>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</si>
  <si>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</si>
  <si>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</si>
  <si>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</si>
  <si>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</si>
  <si>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</si>
  <si>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</si>
  <si>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</si>
  <si>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</si>
  <si>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</si>
  <si>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</si>
  <si>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</si>
  <si>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</si>
  <si>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</si>
  <si>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</si>
  <si>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</si>
  <si>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</si>
  <si>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</si>
  <si>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</si>
  <si>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</si>
  <si>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</si>
  <si>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</si>
  <si>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</si>
  <si>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</si>
  <si>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</si>
  <si>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</si>
  <si>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</si>
  <si>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</si>
  <si>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</si>
  <si>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</si>
  <si>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</si>
  <si>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</si>
  <si>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</si>
  <si>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</si>
  <si>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</si>
  <si>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</si>
  <si>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</si>
  <si>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</si>
  <si>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</si>
  <si>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</si>
  <si>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</si>
  <si>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</si>
  <si>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</si>
  <si>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</si>
  <si>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</si>
  <si>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</si>
  <si>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</si>
  <si>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</si>
  <si>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</si>
  <si>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</si>
  <si>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</si>
  <si>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</si>
  <si>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</si>
  <si>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</si>
  <si>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</si>
  <si>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</si>
  <si>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</si>
  <si>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</si>
  <si>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</si>
  <si>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</si>
  <si>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</si>
  <si>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</si>
  <si>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</si>
  <si>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</si>
  <si>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</si>
  <si>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</si>
  <si>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</si>
  <si>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</si>
  <si>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</si>
  <si>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</si>
  <si>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</si>
  <si>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</si>
  <si>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</si>
  <si>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</si>
  <si>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</si>
  <si>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</si>
  <si>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</si>
  <si>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</si>
  <si>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</si>
  <si>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</si>
  <si>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</si>
  <si>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</si>
  <si>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</si>
  <si>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</si>
  <si>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</si>
  <si>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</si>
  <si>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</si>
  <si>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</si>
  <si>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</si>
  <si>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</si>
  <si>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</si>
  <si>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</si>
  <si>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</si>
  <si>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</si>
  <si>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</si>
  <si>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</si>
  <si>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</si>
  <si>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</si>
  <si>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</si>
  <si>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</si>
  <si>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</si>
  <si>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</si>
  <si>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</si>
  <si>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</si>
  <si>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</si>
  <si>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</si>
  <si>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</si>
  <si>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</si>
  <si>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</si>
  <si>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</si>
  <si>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</si>
  <si>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</si>
  <si>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</si>
  <si>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</si>
  <si>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</si>
  <si>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</si>
  <si>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</si>
  <si>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</si>
  <si>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</si>
  <si>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</si>
  <si>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</si>
  <si>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</si>
  <si>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</si>
  <si>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</si>
  <si>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</si>
  <si>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</si>
  <si>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</si>
  <si>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</si>
  <si>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</si>
  <si>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</si>
  <si>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</si>
  <si>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</si>
  <si>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</si>
  <si>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</si>
  <si>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</si>
  <si>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</si>
  <si>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</si>
  <si>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</si>
  <si>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</si>
  <si>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</si>
  <si>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</si>
  <si>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</si>
  <si>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</si>
  <si>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</si>
  <si>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</si>
  <si>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</si>
  <si>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</si>
  <si>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</si>
  <si>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</si>
  <si>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</si>
  <si>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</si>
  <si>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</si>
  <si>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</si>
  <si>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</si>
  <si>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</si>
  <si>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</si>
  <si>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</si>
  <si>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</si>
  <si>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</si>
  <si>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</si>
  <si>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</si>
  <si>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</si>
  <si>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</si>
  <si>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</si>
  <si>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</si>
  <si>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</si>
  <si>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</si>
  <si>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</si>
  <si>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</si>
  <si>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</si>
  <si>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</si>
  <si>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</si>
  <si>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</si>
  <si>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</si>
  <si>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</si>
  <si>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</si>
  <si>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</si>
  <si>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</si>
  <si>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</si>
  <si>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</si>
  <si>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</si>
  <si>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</si>
  <si>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</si>
  <si>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</si>
  <si>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</si>
  <si>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</si>
  <si>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</si>
  <si>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</si>
  <si>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</si>
  <si>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</si>
  <si>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</si>
  <si>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</si>
  <si>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</si>
  <si>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</si>
  <si>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</si>
  <si>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</si>
  <si>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</si>
  <si>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</si>
  <si>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</si>
  <si>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</si>
  <si>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</si>
  <si>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</si>
  <si>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</si>
  <si>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</si>
  <si>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</si>
  <si>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</si>
  <si>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</si>
  <si>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</si>
  <si>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</si>
  <si>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</si>
  <si>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</si>
  <si>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</si>
  <si>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</si>
  <si>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</si>
  <si>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</si>
  <si>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</si>
  <si>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</si>
  <si>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</si>
  <si>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</si>
  <si>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</si>
  <si>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</si>
  <si>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</si>
  <si>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</si>
  <si>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</si>
  <si>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</si>
  <si>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</si>
  <si>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</si>
  <si>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</si>
  <si>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</si>
  <si>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</si>
  <si>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</si>
  <si>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</si>
  <si>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</si>
  <si>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</si>
  <si>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</si>
  <si>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</si>
  <si>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</si>
  <si>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</si>
  <si>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</si>
  <si>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</si>
  <si>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</si>
  <si>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</si>
  <si>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</si>
  <si>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</si>
  <si>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</si>
  <si>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</si>
  <si>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</si>
  <si>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</si>
  <si>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</si>
  <si>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</si>
  <si>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</si>
  <si>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</si>
  <si>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</si>
  <si>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</si>
  <si>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</si>
  <si>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</si>
  <si>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</si>
  <si>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</si>
  <si>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</si>
  <si>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</si>
  <si>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</si>
  <si>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</si>
  <si>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</si>
  <si>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</si>
  <si>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</si>
  <si>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</si>
  <si>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</si>
  <si>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</si>
  <si>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</si>
  <si>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</si>
  <si>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</si>
  <si>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</si>
  <si>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</si>
  <si>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</si>
  <si>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</si>
  <si>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</si>
  <si>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</si>
  <si>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</si>
  <si>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</si>
  <si>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</si>
  <si>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</si>
  <si>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</si>
  <si>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</si>
  <si>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</si>
  <si>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</si>
  <si>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</si>
  <si>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</si>
  <si>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</si>
  <si>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</si>
  <si>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</si>
  <si>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</si>
  <si>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</si>
  <si>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</si>
  <si>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</si>
  <si>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</si>
  <si>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</si>
  <si>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</si>
  <si>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</si>
  <si>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</si>
  <si>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</si>
  <si>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</si>
  <si>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</si>
  <si>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</si>
  <si>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</si>
  <si>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</si>
  <si>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</si>
  <si>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</si>
  <si>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</si>
  <si>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</si>
  <si>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</si>
  <si>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</si>
  <si>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</si>
  <si>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</si>
  <si>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</si>
  <si>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</si>
  <si>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</si>
  <si>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</si>
  <si>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</si>
  <si>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</si>
  <si>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</si>
  <si>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</si>
  <si>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</si>
  <si>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</si>
  <si>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</si>
  <si>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</si>
  <si>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</si>
  <si>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</si>
  <si>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</si>
  <si>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</si>
  <si>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</si>
  <si>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</si>
  <si>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</si>
  <si>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</si>
  <si>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</si>
  <si>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</si>
  <si>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</si>
  <si>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</si>
  <si>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</si>
  <si>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</si>
  <si>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</si>
  <si>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</si>
  <si>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</si>
  <si>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</si>
  <si>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</si>
  <si>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</si>
  <si>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</si>
  <si>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</si>
  <si>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</si>
  <si>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</si>
  <si>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</si>
  <si>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</si>
  <si>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</si>
  <si>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</si>
  <si>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</si>
  <si>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</si>
  <si>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</si>
  <si>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</si>
  <si>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</si>
  <si>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</si>
  <si>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</si>
  <si>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</si>
  <si>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</si>
  <si>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</si>
  <si>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</si>
  <si>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</si>
  <si>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</si>
  <si>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</si>
  <si>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</si>
  <si>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</si>
  <si>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</si>
  <si>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</si>
  <si>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</si>
  <si>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</si>
  <si>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</si>
  <si>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</si>
  <si>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</si>
  <si>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</si>
  <si>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</si>
  <si>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</si>
  <si>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</si>
  <si>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</si>
  <si>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</si>
  <si>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</si>
  <si>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</si>
  <si>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</si>
  <si>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</si>
  <si>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</si>
  <si>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</si>
  <si>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</si>
  <si>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</si>
  <si>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</si>
  <si>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</si>
  <si>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</si>
  <si>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</si>
  <si>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</si>
  <si>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</si>
  <si>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</si>
  <si>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</si>
  <si>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</si>
  <si>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</si>
  <si>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</si>
  <si>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</si>
  <si>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</si>
  <si>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</si>
  <si>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</si>
  <si>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</si>
  <si>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</si>
  <si>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</si>
  <si>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</si>
  <si>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</si>
  <si>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</si>
  <si>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</si>
  <si>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</si>
  <si>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</si>
  <si>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</si>
  <si>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</si>
  <si>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</si>
  <si>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</si>
  <si>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</si>
  <si>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</si>
  <si>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</si>
  <si>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</si>
  <si>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</si>
  <si>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</si>
  <si>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</si>
  <si>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</si>
  <si>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</si>
  <si>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</si>
  <si>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</si>
  <si>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</si>
  <si>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</si>
  <si>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</si>
  <si>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</si>
  <si>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</si>
  <si>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</si>
  <si>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</si>
  <si>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</si>
  <si>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</si>
  <si>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</si>
  <si>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</si>
  <si>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</si>
  <si>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</si>
  <si>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</si>
  <si>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</si>
  <si>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</si>
  <si>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</si>
  <si>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</si>
  <si>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</si>
  <si>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</si>
  <si>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</si>
  <si>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</si>
  <si>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</si>
  <si>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</si>
  <si>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</si>
  <si>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</si>
  <si>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</si>
  <si>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</si>
  <si>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</si>
  <si>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</si>
  <si>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</si>
  <si>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</si>
  <si>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</si>
  <si>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</si>
  <si>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</si>
  <si>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</si>
  <si>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</si>
  <si>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</si>
  <si>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</si>
  <si>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</si>
  <si>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</si>
  <si>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</si>
  <si>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</si>
  <si>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</si>
  <si>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</si>
  <si>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</si>
  <si>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</si>
  <si>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</si>
  <si>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</si>
  <si>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</si>
  <si>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</si>
  <si>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</si>
  <si>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</si>
  <si>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</si>
  <si>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</si>
  <si>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</si>
  <si>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</si>
  <si>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</si>
  <si>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</si>
  <si>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</si>
  <si>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</si>
  <si>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</si>
  <si>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</si>
  <si>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</si>
  <si>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</si>
  <si>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</si>
  <si>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</si>
  <si>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</si>
  <si>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</si>
  <si>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</si>
  <si>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</si>
  <si>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</si>
  <si>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</si>
  <si>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</si>
  <si>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</si>
  <si>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</si>
  <si>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</si>
  <si>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</si>
  <si>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</si>
  <si>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</si>
  <si>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</si>
  <si>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</si>
  <si>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</si>
  <si>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</si>
  <si>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</si>
  <si>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</si>
  <si>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</si>
  <si>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</si>
  <si>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</si>
  <si>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</si>
  <si>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</si>
  <si>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</si>
  <si>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</si>
  <si>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</si>
  <si>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</si>
  <si>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</si>
  <si>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</si>
  <si>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</si>
  <si>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</si>
  <si>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</si>
  <si>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</si>
  <si>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</si>
  <si>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</si>
  <si>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</si>
  <si>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</si>
  <si>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</si>
  <si>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</si>
  <si>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</si>
  <si>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</si>
  <si>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</si>
  <si>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</si>
  <si>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</si>
  <si>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</si>
  <si>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</si>
  <si>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</si>
  <si>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</si>
  <si>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</si>
  <si>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</si>
  <si>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</si>
  <si>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</si>
  <si>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</si>
  <si>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</si>
  <si>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</si>
  <si>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</si>
  <si>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</si>
  <si>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</si>
  <si>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</si>
  <si>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</si>
  <si>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</si>
  <si>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</si>
  <si>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</si>
  <si>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</si>
  <si>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</si>
  <si>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</si>
  <si>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</si>
  <si>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</si>
  <si>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</si>
  <si>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</si>
  <si>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</si>
  <si>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</si>
  <si>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</si>
  <si>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</si>
  <si>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</si>
  <si>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</si>
  <si>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</si>
  <si>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</si>
  <si>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</si>
  <si>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</si>
  <si>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</si>
  <si>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</si>
  <si>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</si>
  <si>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</si>
  <si>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</si>
  <si>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</si>
  <si>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</si>
  <si>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</si>
  <si>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</si>
  <si>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</si>
  <si>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</si>
  <si>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</si>
  <si>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</si>
  <si>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</si>
  <si>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</si>
  <si>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</si>
  <si>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</si>
  <si>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</si>
  <si>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</si>
  <si>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</si>
  <si>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</si>
  <si>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</si>
  <si>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</si>
  <si>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</si>
  <si>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</si>
  <si>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</si>
  <si>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</si>
  <si>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</si>
  <si>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</si>
  <si>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</si>
  <si>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</si>
  <si>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</si>
  <si>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</si>
  <si>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</si>
  <si>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</si>
  <si>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</si>
  <si>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</si>
  <si>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</si>
  <si>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</si>
  <si>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</si>
  <si>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</si>
  <si>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</si>
  <si>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</si>
  <si>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</si>
  <si>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</si>
  <si>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</si>
  <si>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</si>
  <si>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</si>
  <si>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</si>
  <si>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</si>
  <si>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</si>
  <si>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</si>
  <si>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</si>
  <si>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</si>
  <si>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</si>
  <si>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</si>
  <si>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</si>
  <si>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</si>
  <si>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</si>
  <si>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</si>
  <si>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</si>
  <si>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</si>
  <si>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</si>
  <si>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</si>
  <si>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</si>
  <si>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</si>
  <si>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</si>
  <si>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</si>
  <si>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</si>
  <si>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</si>
  <si>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</si>
  <si>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</si>
  <si>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</si>
  <si>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</si>
  <si>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</si>
  <si>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</si>
  <si>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</si>
  <si>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</si>
  <si>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</si>
  <si>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</si>
  <si>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</si>
  <si>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</si>
  <si>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</si>
  <si>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</si>
  <si>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</si>
  <si>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</si>
  <si>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</si>
  <si>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</si>
  <si>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</si>
  <si>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</si>
  <si>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</si>
  <si>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</si>
  <si>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</si>
  <si>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</si>
  <si>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</si>
  <si>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</si>
  <si>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</si>
  <si>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</si>
  <si>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</si>
  <si>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</si>
  <si>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</si>
  <si>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</si>
  <si>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</si>
  <si>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</si>
  <si>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</si>
  <si>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</si>
  <si>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</si>
  <si>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</si>
  <si>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</si>
  <si>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</si>
  <si>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</si>
  <si>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</si>
  <si>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</si>
  <si>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</si>
  <si>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</si>
  <si>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</si>
  <si>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</si>
  <si>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</si>
  <si>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</si>
  <si>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</si>
  <si>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</si>
  <si>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</si>
  <si>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</si>
  <si>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</si>
  <si>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</si>
  <si>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</si>
  <si>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</si>
  <si>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</si>
  <si>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</si>
  <si>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</si>
  <si>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</si>
  <si>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</si>
  <si>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</si>
  <si>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</si>
  <si>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</si>
  <si>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</si>
  <si>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</si>
  <si>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</si>
  <si>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</si>
  <si>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</si>
  <si>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</si>
  <si>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</si>
  <si>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</si>
  <si>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</si>
  <si>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</si>
  <si>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</si>
  <si>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</si>
  <si>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</si>
  <si>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</si>
  <si>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</si>
  <si>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</si>
  <si>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</si>
  <si>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</si>
  <si>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</si>
  <si>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</si>
  <si>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</si>
  <si>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</si>
  <si>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</si>
  <si>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</si>
  <si>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</si>
  <si>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</si>
  <si>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</si>
  <si>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</si>
  <si>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</si>
  <si>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</si>
  <si>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</si>
  <si>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</si>
  <si>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</si>
  <si>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</si>
  <si>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</si>
  <si>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</si>
  <si>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</si>
  <si>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</si>
  <si>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</si>
  <si>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</si>
  <si>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</si>
  <si>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</si>
  <si>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</si>
  <si>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</si>
  <si>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</si>
  <si>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</si>
  <si>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</si>
  <si>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</si>
  <si>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</si>
  <si>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</si>
  <si>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</si>
  <si>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</si>
  <si>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</si>
  <si>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</si>
  <si>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</si>
  <si>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</si>
  <si>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</si>
  <si>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</si>
  <si>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</si>
  <si>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</si>
  <si>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</si>
  <si>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</si>
  <si>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</si>
  <si>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</si>
  <si>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</si>
  <si>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</si>
  <si>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</si>
  <si>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</si>
  <si>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</si>
  <si>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</si>
  <si>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</si>
  <si>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</si>
  <si>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</si>
  <si>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</si>
  <si>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</si>
  <si>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</si>
  <si>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</si>
  <si>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</si>
  <si>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</si>
  <si>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</si>
  <si>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</si>
  <si>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</si>
  <si>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</si>
  <si>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</si>
  <si>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</si>
  <si>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</si>
  <si>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</si>
  <si>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</si>
  <si>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</si>
  <si>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</si>
  <si>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</si>
  <si>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</si>
  <si>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</si>
  <si>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</si>
  <si>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</si>
  <si>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</si>
  <si>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</si>
  <si>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</si>
  <si>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</si>
  <si>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</si>
  <si>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</si>
  <si>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</si>
  <si>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</si>
  <si>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</si>
  <si>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</si>
  <si>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</si>
  <si>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</si>
  <si>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</si>
  <si>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</si>
  <si>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</si>
  <si>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</si>
  <si>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</si>
  <si>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</si>
  <si>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</si>
  <si>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</si>
  <si>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</si>
  <si>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</si>
  <si>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</si>
  <si>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</si>
  <si>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</si>
  <si>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</si>
  <si>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</si>
  <si>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</si>
  <si>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</si>
  <si>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</si>
  <si>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</si>
  <si>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</si>
  <si>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</si>
  <si>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</si>
  <si>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</si>
  <si>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</si>
  <si>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</si>
  <si>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</si>
  <si>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</si>
  <si>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</si>
  <si>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</si>
  <si>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</si>
  <si>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</si>
  <si>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</si>
  <si>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</si>
  <si>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</si>
  <si>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</si>
  <si>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</si>
  <si>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</si>
  <si>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</si>
  <si>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</si>
  <si>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</si>
  <si>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</si>
  <si>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</si>
  <si>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</si>
  <si>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</si>
  <si>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</si>
  <si>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</si>
  <si>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</si>
  <si>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</si>
  <si>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</si>
  <si>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</si>
  <si>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</si>
  <si>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</si>
  <si>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</si>
  <si>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</si>
  <si>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</si>
  <si>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</si>
  <si>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</si>
  <si>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</si>
  <si>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</si>
  <si>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</si>
  <si>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</si>
  <si>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</si>
  <si>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</si>
  <si>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</si>
  <si>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</si>
  <si>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</si>
  <si>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</si>
  <si>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</si>
  <si>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</si>
  <si>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</si>
  <si>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</si>
  <si>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</si>
  <si>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</si>
  <si>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</si>
  <si>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</si>
  <si>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</si>
  <si>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</si>
  <si>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</si>
  <si>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</si>
  <si>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</si>
  <si>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</si>
  <si>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</si>
  <si>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</si>
  <si>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</si>
  <si>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</si>
  <si>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</si>
  <si>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</si>
  <si>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</si>
  <si>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</si>
  <si>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</si>
  <si>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</si>
  <si>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</si>
  <si>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</si>
  <si>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</si>
  <si>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</si>
  <si>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</si>
  <si>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</si>
  <si>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</si>
  <si>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</si>
  <si>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</si>
  <si>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</si>
  <si>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</si>
  <si>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</si>
  <si>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</si>
  <si>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</si>
  <si>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</si>
  <si>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</si>
  <si>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</si>
  <si>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</si>
  <si>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</si>
  <si>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</si>
  <si>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</si>
  <si>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</si>
  <si>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</si>
  <si>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</si>
  <si>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</si>
  <si>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</si>
  <si>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</si>
  <si>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</si>
  <si>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</si>
  <si>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</si>
  <si>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</si>
  <si>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</si>
  <si>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</si>
  <si>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</si>
  <si>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</si>
  <si>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</si>
  <si>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</si>
  <si>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</si>
  <si>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</si>
  <si>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</si>
  <si>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</si>
  <si>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</si>
  <si>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</si>
  <si>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</si>
  <si>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</si>
  <si>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</si>
  <si>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</si>
  <si>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</si>
  <si>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</si>
  <si>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</si>
  <si>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</si>
  <si>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</si>
  <si>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</si>
  <si>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</si>
  <si>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</si>
  <si>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</si>
  <si>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</si>
  <si>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</si>
  <si>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</si>
  <si>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</si>
  <si>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</si>
  <si>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</si>
  <si>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</si>
  <si>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</si>
  <si>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</si>
  <si>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</si>
  <si>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</si>
  <si>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</si>
  <si>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</si>
  <si>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</si>
  <si>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</si>
  <si>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</si>
  <si>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</si>
  <si>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</si>
  <si>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</si>
  <si>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</si>
  <si>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</si>
  <si>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</si>
  <si>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</si>
  <si>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</si>
  <si>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</si>
  <si>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</si>
  <si>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</si>
  <si>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</si>
  <si>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</si>
  <si>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</si>
  <si>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</si>
  <si>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</si>
  <si>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</si>
  <si>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</si>
  <si>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</si>
  <si>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</si>
  <si>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</si>
  <si>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</si>
  <si>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</si>
  <si>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</si>
  <si>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</si>
  <si>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</si>
  <si>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</si>
  <si>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</si>
  <si>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</si>
  <si>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</si>
  <si>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</si>
  <si>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</si>
  <si>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</si>
  <si>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</si>
  <si>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</si>
  <si>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</si>
  <si>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</si>
  <si>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</si>
  <si>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</si>
  <si>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</si>
  <si>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</si>
  <si>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</si>
  <si>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</si>
  <si>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</si>
  <si>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</si>
  <si>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</si>
  <si>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</si>
  <si>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</si>
  <si>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</si>
  <si>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</si>
  <si>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</si>
  <si>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</si>
  <si>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</si>
  <si>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</si>
  <si>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</si>
  <si>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</si>
  <si>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</si>
  <si>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</si>
  <si>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</si>
  <si>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</si>
  <si>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</si>
  <si>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</si>
  <si>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</si>
  <si>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</si>
  <si>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</si>
  <si>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</si>
  <si>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</si>
  <si>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</si>
  <si>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</si>
  <si>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</si>
  <si>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</si>
  <si>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</si>
  <si>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</si>
  <si>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</si>
  <si>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</si>
  <si>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</si>
  <si>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</si>
  <si>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</si>
  <si>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</si>
  <si>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</si>
  <si>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</si>
  <si>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</si>
  <si>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</si>
  <si>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</si>
  <si>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</si>
  <si>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</si>
  <si>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</si>
  <si>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</si>
  <si>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</si>
  <si>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</si>
  <si>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</si>
  <si>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</si>
  <si>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</si>
  <si>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</si>
  <si>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</si>
  <si>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</si>
  <si>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</si>
  <si>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</si>
  <si>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</si>
  <si>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</si>
  <si>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</si>
  <si>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</si>
  <si>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</si>
  <si>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</si>
  <si>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</si>
  <si>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</si>
  <si>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</si>
  <si>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</si>
  <si>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</si>
  <si>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</si>
  <si>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</si>
  <si>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</si>
  <si>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</si>
  <si>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</si>
  <si>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</si>
  <si>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</si>
  <si>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</si>
  <si>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</si>
  <si>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</si>
  <si>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</si>
  <si>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</si>
  <si>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</si>
  <si>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</si>
  <si>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</si>
  <si>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</si>
  <si>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</si>
  <si>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</si>
  <si>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</si>
  <si>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</si>
  <si>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</si>
  <si>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</si>
  <si>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</si>
  <si>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</si>
  <si>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</si>
  <si>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</si>
  <si>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</si>
  <si>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</si>
  <si>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</si>
  <si>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</si>
  <si>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</si>
  <si>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</si>
  <si>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</si>
  <si>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</si>
  <si>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</si>
  <si>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</si>
  <si>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</si>
  <si>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</si>
  <si>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</si>
  <si>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</si>
  <si>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</si>
  <si>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</si>
  <si>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</si>
  <si>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</si>
  <si>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</si>
  <si>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</si>
  <si>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</si>
  <si>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</si>
  <si>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</si>
  <si>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</si>
  <si>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</si>
  <si>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</si>
  <si>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</si>
  <si>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</si>
  <si>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</si>
  <si>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</si>
  <si>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</si>
  <si>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</si>
  <si>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</si>
  <si>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</si>
  <si>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</si>
  <si>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</si>
  <si>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</si>
  <si>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</si>
  <si>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</si>
  <si>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</si>
  <si>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</si>
  <si>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</si>
  <si>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</si>
  <si>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</si>
  <si>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</si>
  <si>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</si>
  <si>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</si>
  <si>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</si>
  <si>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</si>
  <si>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</si>
  <si>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</si>
  <si>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</si>
  <si>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</si>
  <si>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</si>
  <si>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</si>
  <si>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</si>
  <si>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</si>
  <si>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</si>
  <si>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</si>
  <si>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</si>
  <si>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</si>
  <si>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</si>
  <si>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</si>
  <si>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</si>
  <si>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</si>
  <si>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</si>
  <si>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</si>
  <si>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</si>
  <si>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</si>
  <si>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</si>
  <si>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</si>
  <si>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</si>
  <si>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</si>
  <si>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</si>
  <si>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</si>
  <si>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</si>
  <si>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</si>
  <si>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</si>
  <si>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</si>
  <si>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</si>
  <si>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</si>
  <si>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</si>
  <si>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</si>
  <si>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</si>
  <si>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</si>
  <si>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</si>
  <si>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</si>
  <si>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</si>
  <si>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</si>
  <si>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</si>
  <si>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</si>
  <si>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</si>
  <si>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</si>
  <si>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</si>
  <si>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</si>
  <si>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</si>
  <si>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</si>
  <si>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</si>
  <si>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</si>
  <si>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</si>
  <si>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</si>
  <si>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</si>
  <si>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</si>
  <si>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</si>
  <si>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</si>
  <si>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</si>
  <si>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</si>
  <si>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</si>
  <si>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</si>
  <si>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</si>
  <si>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</si>
  <si>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</si>
  <si>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</si>
  <si>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</si>
  <si>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</si>
  <si>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</si>
  <si>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</si>
  <si>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</si>
  <si>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</si>
  <si>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</si>
  <si>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</si>
  <si>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</si>
  <si>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</si>
  <si>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</si>
  <si>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</si>
  <si>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</si>
  <si>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</si>
  <si>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</si>
  <si>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</si>
  <si>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</si>
  <si>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</si>
  <si>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</si>
  <si>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</si>
  <si>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</si>
  <si>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</si>
  <si>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</si>
  <si>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</si>
  <si>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</si>
  <si>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</si>
  <si>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</si>
  <si>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</si>
  <si>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</si>
  <si>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</si>
  <si>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</si>
  <si>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</si>
  <si>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</si>
  <si>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</si>
  <si>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</si>
  <si>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</si>
  <si>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</si>
  <si>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</si>
  <si>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</si>
  <si>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</si>
  <si>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</si>
  <si>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</si>
  <si>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</si>
  <si>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</si>
  <si>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</si>
  <si>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</si>
  <si>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</si>
  <si>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</si>
  <si>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</si>
  <si>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</si>
  <si>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</si>
  <si>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</si>
  <si>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</si>
  <si>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</si>
  <si>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</si>
  <si>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</si>
  <si>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</si>
  <si>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</si>
  <si>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</si>
  <si>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</si>
  <si>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</si>
  <si>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</si>
  <si>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</si>
  <si>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</si>
  <si>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</si>
  <si>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</si>
  <si>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</si>
  <si>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</si>
  <si>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</si>
  <si>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</si>
  <si>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</si>
  <si>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</si>
  <si>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</si>
  <si>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</si>
  <si>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</si>
  <si>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</si>
  <si>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</si>
  <si>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</si>
  <si>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</si>
  <si>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</si>
  <si>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</si>
  <si>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</si>
  <si>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</si>
  <si>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</si>
  <si>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</si>
  <si>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</si>
  <si>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</si>
  <si>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</si>
  <si>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</si>
  <si>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</si>
  <si>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</si>
  <si>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</si>
  <si>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</si>
  <si>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</si>
  <si>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</si>
  <si>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</si>
  <si>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</si>
  <si>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</si>
  <si>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</si>
  <si>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</si>
  <si>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</si>
  <si>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</si>
  <si>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</si>
  <si>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</si>
  <si>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</si>
  <si>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</si>
  <si>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</si>
  <si>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</si>
  <si>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</si>
  <si>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</si>
  <si>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</si>
  <si>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</si>
  <si>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</si>
  <si>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</si>
  <si>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</si>
  <si>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</si>
  <si>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</si>
  <si>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</si>
  <si>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</si>
  <si>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</si>
  <si>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</si>
  <si>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</si>
  <si>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</si>
  <si>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</si>
  <si>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</si>
  <si>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</si>
  <si>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</si>
  <si>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</si>
  <si>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</si>
  <si>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</si>
  <si>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</si>
  <si>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</si>
  <si>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</si>
  <si>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</si>
  <si>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</si>
  <si>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</si>
  <si>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</si>
  <si>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</si>
  <si>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</si>
  <si>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</si>
  <si>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</si>
  <si>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</si>
  <si>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</si>
  <si>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</si>
  <si>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</si>
  <si>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</si>
  <si>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</si>
  <si>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</si>
  <si>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</si>
  <si>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</si>
  <si>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</si>
  <si>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</si>
  <si>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</si>
  <si>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</si>
  <si>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</si>
  <si>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</si>
  <si>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</si>
  <si>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</si>
  <si>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</si>
  <si>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</si>
  <si>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</si>
  <si>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</si>
  <si>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</si>
  <si>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</si>
  <si>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</si>
  <si>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</si>
  <si>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</si>
  <si>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</si>
  <si>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</si>
  <si>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</si>
  <si>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</si>
  <si>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</si>
  <si>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</si>
  <si>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</si>
  <si>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</si>
  <si>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</si>
  <si>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</si>
  <si>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</si>
  <si>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</si>
  <si>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</si>
  <si>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</si>
  <si>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</si>
  <si>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</si>
  <si>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</si>
  <si>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</si>
  <si>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</si>
  <si>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</si>
  <si>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</si>
  <si>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</si>
  <si>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</si>
  <si>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</si>
  <si>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</si>
  <si>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</si>
  <si>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</si>
  <si>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</si>
  <si>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</si>
  <si>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</si>
  <si>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</si>
  <si>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</si>
  <si>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</si>
  <si>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</si>
  <si>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</si>
  <si>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</si>
  <si>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</si>
  <si>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</si>
  <si>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</si>
  <si>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</si>
  <si>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</si>
  <si>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</si>
  <si>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</si>
  <si>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</si>
  <si>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</si>
  <si>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</si>
  <si>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</si>
  <si>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</si>
  <si>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</si>
  <si>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</si>
  <si>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</si>
  <si>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</si>
  <si>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</si>
  <si>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</si>
  <si>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</si>
  <si>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</si>
  <si>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</si>
  <si>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</si>
  <si>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</si>
  <si>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</si>
  <si>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</si>
  <si>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</si>
  <si>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</si>
  <si>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</si>
  <si>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</si>
  <si>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</si>
  <si>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</si>
  <si>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</si>
  <si>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</si>
  <si>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</si>
  <si>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</si>
  <si>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</si>
  <si>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</si>
  <si>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</si>
  <si>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</si>
  <si>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</si>
  <si>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</si>
  <si>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</si>
  <si>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</si>
  <si>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</si>
  <si>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</si>
  <si>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</si>
  <si>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</si>
  <si>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</si>
  <si>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</si>
  <si>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</si>
  <si>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</si>
  <si>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</si>
  <si>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</si>
  <si>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</si>
  <si>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</si>
  <si>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</si>
  <si>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</si>
  <si>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</si>
  <si>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</si>
  <si>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</si>
  <si>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</si>
  <si>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</si>
  <si>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</si>
  <si>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</si>
  <si>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</si>
  <si>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</si>
  <si>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</si>
  <si>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</si>
  <si>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</si>
  <si>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</si>
  <si>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</si>
  <si>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</si>
  <si>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</si>
  <si>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</si>
  <si>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</si>
  <si>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</si>
  <si>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</si>
  <si>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</si>
  <si>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</si>
  <si>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</si>
  <si>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</si>
  <si>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</si>
  <si>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</si>
  <si>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</si>
  <si>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</si>
  <si>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</si>
  <si>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</si>
  <si>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</si>
  <si>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</si>
  <si>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</si>
  <si>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</si>
  <si>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</si>
  <si>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</si>
  <si>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</si>
  <si>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</si>
  <si>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</si>
  <si>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</si>
  <si>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</si>
  <si>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</si>
  <si>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</si>
  <si>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</si>
  <si>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</si>
  <si>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</si>
  <si>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</si>
  <si>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</si>
  <si>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</si>
  <si>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</si>
  <si>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</si>
  <si>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</si>
  <si>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</si>
  <si>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</si>
  <si>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</si>
  <si>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</si>
  <si>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</si>
  <si>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</si>
  <si>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</si>
  <si>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</si>
  <si>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</si>
  <si>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</si>
  <si>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</si>
  <si>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</si>
  <si>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</si>
  <si>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</si>
  <si>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</si>
  <si>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</si>
  <si>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</si>
  <si>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</si>
  <si>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</si>
  <si>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</si>
  <si>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</si>
  <si>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</si>
  <si>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</si>
  <si>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</si>
  <si>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</si>
  <si>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</si>
  <si>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</si>
  <si>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</si>
  <si>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</si>
  <si>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</si>
  <si>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</si>
  <si>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</si>
  <si>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</si>
  <si>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</si>
  <si>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</si>
  <si>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</si>
  <si>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</si>
  <si>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</si>
  <si>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</si>
  <si>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</si>
  <si>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</si>
  <si>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</si>
  <si>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</si>
  <si>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</si>
  <si>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</si>
  <si>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</si>
  <si>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</si>
  <si>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</si>
  <si>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</si>
  <si>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</si>
  <si>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</si>
  <si>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</si>
  <si>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</si>
  <si>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</si>
  <si>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</si>
  <si>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</si>
  <si>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</si>
  <si>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</si>
  <si>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</si>
  <si>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</si>
  <si>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</si>
  <si>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</si>
  <si>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</si>
  <si>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</si>
  <si>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</si>
  <si>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</si>
  <si>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</si>
  <si>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</si>
  <si>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</si>
  <si>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</si>
  <si>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</si>
  <si>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</si>
  <si>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</si>
  <si>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</si>
  <si>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</si>
  <si>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</si>
  <si>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</si>
  <si>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</si>
  <si>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</si>
  <si>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</si>
  <si>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</si>
  <si>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</si>
  <si>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</si>
  <si>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</si>
  <si>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</si>
  <si>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</si>
  <si>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</si>
  <si>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</si>
  <si>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</si>
  <si>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</si>
  <si>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</si>
  <si>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</si>
  <si>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</si>
  <si>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</si>
  <si>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</si>
  <si>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</si>
  <si>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</si>
  <si>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</si>
  <si>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</si>
  <si>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</si>
  <si>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</si>
  <si>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</si>
  <si>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</si>
  <si>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</si>
  <si>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</si>
  <si>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</si>
  <si>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</si>
  <si>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</si>
  <si>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</si>
  <si>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</si>
  <si>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</si>
  <si>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</si>
  <si>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</si>
  <si>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</si>
  <si>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</si>
  <si>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</si>
  <si>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</si>
  <si>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</si>
  <si>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</si>
  <si>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</si>
  <si>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</si>
  <si>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</si>
  <si>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</si>
  <si>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</si>
  <si>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</si>
  <si>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</si>
  <si>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</si>
  <si>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</si>
  <si>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</si>
  <si>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</si>
  <si>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</si>
  <si>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</si>
  <si>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</si>
  <si>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</si>
  <si>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</si>
  <si>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</si>
  <si>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</si>
  <si>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</si>
  <si>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</si>
  <si>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</si>
  <si>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</si>
  <si>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</si>
  <si>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</si>
  <si>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</si>
  <si>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</si>
  <si>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</si>
  <si>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</si>
  <si>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</si>
  <si>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</si>
  <si>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</si>
  <si>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</si>
  <si>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</si>
  <si>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</si>
  <si>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</si>
  <si>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</si>
  <si>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</si>
  <si>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</si>
  <si>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</si>
  <si>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</si>
  <si>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</si>
  <si>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</si>
  <si>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</si>
  <si>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</si>
  <si>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</si>
  <si>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</si>
  <si>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</si>
  <si>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</si>
  <si>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</si>
  <si>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</si>
  <si>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</si>
  <si>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</si>
  <si>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</si>
  <si>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</si>
  <si>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</si>
  <si>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</si>
  <si>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</si>
  <si>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</si>
  <si>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</si>
  <si>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</si>
  <si>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</si>
  <si>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</si>
  <si>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</si>
  <si>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</si>
  <si>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</si>
  <si>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</si>
  <si>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</si>
  <si>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</si>
  <si>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</si>
  <si>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</si>
  <si>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</si>
  <si>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</si>
  <si>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</si>
  <si>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</si>
  <si>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</si>
  <si>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</si>
  <si>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</si>
  <si>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</si>
  <si>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</si>
  <si>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</si>
  <si>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</si>
  <si>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</si>
  <si>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</si>
  <si>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</si>
  <si>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</si>
  <si>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</si>
  <si>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</si>
  <si>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</si>
  <si>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</si>
  <si>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</si>
  <si>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</si>
  <si>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</si>
  <si>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</si>
  <si>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</si>
  <si>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</si>
  <si>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</si>
  <si>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</si>
  <si>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</si>
  <si>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</si>
  <si>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</si>
  <si>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</si>
  <si>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</si>
  <si>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</si>
  <si>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</si>
  <si>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</si>
  <si>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</si>
  <si>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</si>
  <si>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</si>
  <si>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</si>
  <si>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</si>
  <si>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</si>
  <si>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</si>
  <si>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</si>
  <si>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</si>
  <si>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</si>
  <si>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</si>
  <si>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</si>
  <si>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</si>
  <si>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</si>
  <si>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</si>
  <si>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</si>
  <si>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</si>
  <si>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</si>
  <si>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</si>
  <si>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</si>
  <si>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</si>
  <si>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</si>
  <si>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</si>
  <si>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</si>
  <si>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</si>
  <si>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</si>
  <si>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</si>
  <si>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</si>
  <si>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</si>
  <si>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</si>
  <si>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</si>
  <si>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</si>
  <si>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</si>
  <si>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</si>
  <si>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</si>
  <si>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</si>
  <si>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</si>
  <si>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</si>
  <si>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</si>
  <si>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</si>
  <si>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</si>
  <si>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</si>
  <si>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</si>
  <si>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</si>
  <si>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</si>
  <si>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</si>
  <si>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</si>
  <si>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</si>
  <si>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</si>
  <si>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</si>
  <si>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</si>
  <si>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</si>
  <si>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</si>
  <si>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</si>
  <si>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</si>
  <si>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</si>
  <si>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</si>
  <si>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</si>
  <si>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</si>
  <si>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</si>
  <si>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</si>
  <si>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</si>
  <si>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</si>
  <si>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</si>
  <si>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</si>
  <si>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</si>
  <si>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</si>
  <si>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</si>
  <si>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</si>
  <si>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</si>
  <si>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</si>
  <si>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</si>
  <si>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</si>
  <si>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</si>
  <si>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</si>
  <si>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</si>
  <si>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</si>
  <si>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</si>
  <si>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</si>
  <si>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</si>
  <si>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</si>
  <si>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</si>
  <si>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</si>
  <si>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</si>
  <si>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</si>
  <si>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</si>
  <si>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</si>
  <si>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</si>
  <si>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</si>
  <si>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</si>
  <si>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</si>
  <si>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</si>
  <si>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</si>
  <si>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</si>
  <si>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</si>
  <si>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</si>
  <si>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</si>
  <si>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</si>
  <si>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</si>
  <si>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</si>
  <si>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</si>
  <si>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</si>
  <si>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</si>
  <si>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</si>
  <si>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</si>
  <si>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</si>
  <si>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</si>
  <si>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</si>
  <si>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</si>
  <si>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</si>
  <si>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</si>
  <si>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</si>
  <si>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</si>
  <si>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</si>
  <si>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</si>
  <si>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</si>
  <si>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</si>
  <si>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</si>
  <si>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</si>
  <si>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</si>
  <si>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</si>
  <si>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</si>
  <si>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</si>
  <si>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</si>
  <si>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</si>
  <si>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</si>
  <si>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</si>
  <si>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</si>
  <si>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</si>
  <si>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</si>
  <si>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</si>
  <si>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</si>
  <si>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</si>
  <si>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</si>
  <si>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</si>
  <si>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</si>
  <si>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</si>
  <si>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</si>
  <si>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</si>
  <si>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</si>
  <si>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</si>
  <si>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</si>
  <si>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</si>
  <si>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</si>
  <si>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</si>
  <si>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</si>
  <si>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</si>
  <si>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</si>
  <si>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</si>
  <si>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</si>
  <si>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</si>
  <si>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</si>
  <si>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</si>
  <si>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</si>
  <si>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</si>
  <si>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</si>
  <si>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</si>
  <si>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</si>
  <si>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</si>
  <si>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</si>
  <si>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</si>
  <si>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</si>
  <si>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</si>
  <si>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</si>
  <si>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</si>
  <si>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</si>
  <si>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</si>
  <si>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</si>
  <si>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</si>
  <si>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</si>
  <si>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</si>
  <si>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</si>
  <si>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</si>
  <si>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</si>
  <si>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</si>
  <si>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</si>
  <si>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</si>
  <si>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</si>
  <si>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</si>
  <si>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</si>
  <si>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</si>
  <si>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</si>
  <si>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</si>
  <si>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</si>
  <si>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</si>
  <si>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</si>
  <si>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</si>
  <si>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</si>
  <si>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</si>
  <si>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</si>
  <si>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</si>
  <si>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</si>
  <si>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</si>
  <si>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</si>
  <si>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</si>
  <si>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</si>
  <si>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</si>
  <si>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</si>
  <si>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</si>
  <si>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</si>
  <si>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</si>
  <si>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</si>
  <si>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</si>
  <si>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</si>
  <si>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</si>
  <si>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</si>
  <si>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</si>
  <si>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</si>
  <si>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</si>
  <si>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</si>
  <si>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</si>
  <si>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</si>
  <si>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</si>
  <si>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</si>
  <si>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</si>
  <si>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</si>
  <si>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</si>
  <si>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</si>
  <si>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</si>
  <si>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</si>
  <si>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</si>
  <si>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</si>
  <si>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</si>
  <si>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</si>
  <si>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</si>
  <si>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</si>
  <si>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</si>
  <si>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</si>
  <si>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</si>
  <si>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</si>
  <si>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</si>
  <si>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</si>
  <si>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</si>
  <si>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</si>
  <si>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</si>
  <si>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</si>
  <si>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</si>
  <si>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</si>
  <si>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</si>
  <si>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</si>
  <si>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</si>
  <si>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</si>
  <si>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</si>
  <si>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</si>
  <si>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</si>
  <si>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</si>
  <si>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</si>
  <si>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</si>
  <si>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</si>
  <si>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</si>
  <si>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</si>
  <si>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</si>
  <si>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</si>
  <si>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</si>
  <si>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</si>
  <si>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</si>
  <si>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</si>
  <si>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</si>
  <si>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</si>
  <si>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</si>
  <si>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</si>
  <si>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</si>
  <si>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</si>
  <si>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</si>
  <si>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</si>
  <si>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</si>
  <si>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</si>
  <si>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</si>
  <si>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</si>
  <si>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</si>
  <si>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</si>
  <si>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</si>
  <si>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</si>
  <si>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</si>
  <si>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</si>
  <si>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</si>
  <si>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</si>
  <si>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</si>
  <si>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</si>
  <si>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</si>
  <si>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</si>
  <si>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</si>
  <si>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</si>
  <si>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</si>
  <si>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</si>
  <si>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</si>
  <si>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</si>
  <si>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</si>
  <si>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</si>
  <si>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</si>
  <si>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</si>
  <si>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</si>
  <si>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</si>
  <si>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</si>
  <si>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</si>
  <si>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</si>
  <si>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</si>
  <si>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</si>
  <si>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</si>
  <si>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</si>
  <si>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</si>
  <si>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</si>
  <si>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</si>
  <si>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</si>
  <si>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</si>
  <si>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</si>
  <si>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</si>
  <si>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</si>
  <si>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</si>
  <si>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</si>
  <si>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</si>
  <si>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</si>
  <si>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</si>
  <si>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</si>
  <si>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</si>
  <si>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</si>
  <si>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</si>
  <si>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</si>
  <si>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</si>
  <si>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</si>
  <si>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</si>
  <si>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</si>
  <si>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</si>
  <si>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</si>
  <si>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</si>
  <si>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</si>
  <si>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</si>
  <si>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</si>
  <si>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</si>
  <si>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</si>
  <si>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</si>
  <si>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</si>
  <si>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</si>
  <si>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</si>
  <si>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</si>
  <si>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</si>
  <si>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</si>
  <si>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</si>
  <si>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</si>
  <si>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</si>
  <si>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</si>
  <si>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</si>
  <si>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</si>
  <si>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</si>
  <si>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</si>
  <si>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</si>
  <si>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</si>
  <si>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</si>
  <si>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</si>
  <si>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</si>
  <si>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</si>
  <si>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</si>
  <si>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</si>
  <si>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</si>
  <si>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</si>
  <si>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</si>
  <si>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</si>
  <si>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</si>
  <si>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</si>
  <si>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</si>
  <si>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</si>
  <si>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</si>
  <si>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</si>
  <si>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</si>
  <si>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</si>
  <si>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</si>
  <si>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</si>
  <si>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</si>
  <si>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</si>
  <si>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</si>
  <si>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</si>
  <si>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</si>
  <si>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</si>
  <si>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</si>
  <si>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</si>
  <si>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</si>
  <si>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</si>
  <si>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</si>
  <si>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</si>
  <si>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</si>
  <si>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</si>
  <si>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</si>
  <si>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</si>
  <si>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</si>
  <si>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</si>
  <si>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</si>
  <si>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</si>
  <si>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</si>
  <si>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</si>
  <si>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</si>
  <si>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</si>
  <si>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</si>
  <si>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</si>
  <si>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</si>
  <si>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</si>
  <si>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</si>
  <si>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</si>
  <si>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</si>
  <si>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</si>
  <si>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</si>
  <si>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</si>
  <si>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</si>
  <si>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</si>
  <si>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</si>
  <si>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</si>
  <si>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</si>
  <si>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</si>
  <si>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</si>
  <si>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</si>
  <si>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</si>
  <si>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</si>
  <si>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</si>
  <si>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</si>
  <si>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</si>
  <si>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</si>
  <si>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</si>
  <si>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</si>
  <si>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</si>
  <si>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</si>
  <si>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</si>
  <si>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</si>
  <si>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</si>
  <si>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</si>
  <si>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</si>
  <si>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</si>
  <si>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</si>
  <si>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</si>
  <si>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</si>
  <si>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</si>
  <si>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</si>
  <si>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</si>
  <si>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</si>
  <si>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</si>
  <si>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</si>
  <si>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</si>
  <si>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</si>
  <si>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</si>
  <si>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</si>
  <si>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</si>
  <si>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</si>
  <si>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</si>
  <si>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</si>
  <si>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</si>
  <si>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</si>
  <si>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</si>
  <si>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</si>
  <si>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</si>
  <si>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</si>
  <si>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</si>
  <si>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</si>
  <si>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</si>
  <si>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</si>
  <si>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</si>
  <si>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</si>
  <si>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</si>
  <si>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</si>
  <si>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</si>
  <si>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</si>
  <si>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</si>
  <si>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</si>
  <si>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</si>
  <si>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</si>
  <si>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</si>
  <si>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</si>
  <si>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</si>
  <si>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</si>
  <si>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</si>
  <si>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</si>
  <si>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</si>
  <si>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</si>
  <si>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</si>
  <si>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</si>
  <si>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</si>
  <si>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</si>
  <si>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</si>
  <si>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</si>
  <si>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</si>
  <si>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</si>
  <si>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</si>
  <si>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</si>
  <si>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</si>
  <si>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</si>
  <si>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</si>
  <si>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</si>
  <si>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</si>
  <si>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</si>
  <si>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</si>
  <si>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</si>
  <si>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</si>
  <si>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</si>
  <si>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</si>
  <si>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</si>
  <si>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</si>
  <si>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</si>
  <si>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</si>
  <si>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</si>
  <si>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</si>
  <si>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</si>
  <si>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</si>
  <si>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</si>
  <si>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</si>
  <si>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</si>
  <si>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</si>
  <si>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</si>
  <si>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</si>
  <si>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</si>
  <si>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</si>
  <si>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</si>
  <si>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</si>
  <si>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</si>
  <si>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</si>
  <si>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</si>
  <si>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</si>
  <si>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</si>
  <si>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</si>
  <si>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</si>
  <si>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</si>
  <si>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</si>
  <si>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</si>
  <si>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</si>
  <si>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</si>
  <si>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</si>
  <si>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</si>
  <si>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</si>
  <si>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</si>
  <si>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</si>
  <si>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</si>
  <si>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</si>
  <si>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</si>
  <si>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</si>
  <si>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</si>
  <si>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</si>
  <si>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</si>
  <si>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</si>
  <si>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</si>
  <si>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</si>
  <si>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</si>
  <si>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</si>
  <si>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</si>
  <si>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</si>
  <si>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</si>
  <si>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</si>
  <si>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</si>
  <si>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</si>
  <si>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</si>
  <si>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</si>
  <si>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</si>
  <si>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</si>
  <si>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</si>
  <si>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</si>
  <si>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</si>
  <si>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</si>
  <si>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</si>
  <si>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</si>
  <si>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</si>
  <si>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</si>
  <si>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</si>
  <si>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</si>
  <si>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</si>
  <si>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</si>
  <si>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</si>
  <si>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</si>
  <si>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</si>
  <si>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</si>
  <si>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</si>
  <si>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</si>
  <si>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</si>
  <si>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</si>
  <si>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</si>
  <si>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</si>
  <si>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</si>
  <si>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</si>
  <si>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</si>
  <si>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</si>
  <si>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</si>
  <si>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</si>
  <si>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</si>
  <si>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</si>
  <si>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</si>
  <si>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</si>
  <si>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</si>
  <si>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</si>
  <si>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</si>
  <si>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</si>
  <si>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</si>
  <si>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</si>
  <si>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</si>
  <si>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</si>
  <si>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</si>
  <si>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</si>
  <si>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</si>
  <si>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</si>
  <si>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</si>
  <si>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</si>
  <si>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</si>
  <si>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</si>
  <si>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</si>
  <si>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</si>
  <si>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</si>
  <si>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</si>
  <si>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</si>
  <si>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</si>
  <si>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</si>
  <si>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</si>
  <si>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</si>
  <si>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</si>
  <si>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</si>
  <si>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</si>
  <si>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</si>
  <si>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</si>
  <si>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</si>
  <si>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</si>
  <si>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</si>
  <si>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</si>
  <si>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</si>
  <si>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</si>
  <si>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</si>
  <si>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</si>
  <si>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</si>
  <si>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</si>
  <si>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</si>
  <si>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</si>
  <si>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</si>
  <si>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</si>
  <si>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</si>
  <si>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</si>
  <si>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</si>
  <si>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</si>
  <si>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</si>
  <si>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</si>
  <si>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</si>
  <si>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</si>
  <si>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</si>
  <si>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</si>
  <si>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</si>
  <si>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</si>
  <si>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</si>
  <si>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</si>
  <si>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</si>
  <si>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</si>
  <si>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</si>
  <si>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</si>
  <si>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</si>
  <si>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</si>
  <si>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</si>
  <si>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</si>
  <si>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</si>
  <si>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</si>
  <si>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</si>
  <si>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</si>
  <si>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</si>
  <si>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</si>
  <si>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</si>
  <si>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</si>
  <si>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</si>
  <si>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</si>
  <si>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</si>
  <si>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</si>
  <si>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</si>
  <si>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</si>
  <si>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</si>
  <si>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</si>
  <si>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</si>
  <si>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</si>
  <si>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</si>
  <si>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</si>
  <si>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</si>
  <si>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</si>
  <si>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</si>
  <si>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</si>
  <si>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</si>
  <si>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</si>
  <si>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</si>
  <si>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</si>
  <si>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</si>
  <si>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</si>
  <si>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</si>
  <si>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</si>
  <si>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</si>
  <si>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</si>
  <si>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</si>
  <si>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</si>
  <si>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</si>
  <si>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</si>
  <si>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</si>
  <si>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</si>
  <si>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</si>
  <si>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</si>
  <si>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</si>
  <si>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</si>
  <si>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</si>
  <si>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</si>
  <si>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</si>
  <si>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</si>
  <si>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</si>
  <si>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</si>
  <si>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</si>
  <si>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</si>
  <si>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</si>
  <si>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</si>
  <si>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</si>
  <si>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</si>
  <si>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</si>
  <si>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</si>
  <si>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</si>
  <si>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</si>
  <si>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</si>
  <si>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</si>
  <si>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</si>
  <si>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</si>
  <si>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</si>
  <si>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</si>
  <si>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</si>
  <si>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</si>
  <si>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</si>
  <si>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</si>
  <si>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</si>
  <si>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</si>
  <si>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</si>
  <si>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</si>
  <si>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</si>
  <si>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</si>
  <si>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</si>
  <si>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</si>
  <si>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</si>
  <si>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</si>
  <si>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</si>
  <si>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</si>
  <si>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</si>
  <si>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</si>
  <si>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</si>
  <si>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</si>
  <si>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</si>
  <si>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</si>
  <si>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</si>
  <si>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</si>
  <si>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</si>
  <si>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</si>
  <si>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</si>
  <si>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</si>
  <si>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</si>
  <si>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</si>
  <si>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</si>
  <si>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</si>
  <si>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</si>
  <si>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</si>
  <si>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</si>
  <si>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</si>
  <si>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</si>
  <si>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</si>
  <si>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</si>
  <si>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</si>
  <si>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</si>
  <si>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</si>
  <si>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</si>
  <si>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</si>
  <si>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</si>
  <si>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</si>
  <si>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</si>
  <si>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</si>
  <si>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</si>
  <si>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</si>
  <si>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</si>
  <si>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</si>
  <si>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</si>
  <si>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</si>
  <si>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</si>
  <si>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</si>
  <si>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</si>
  <si>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</si>
  <si>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</si>
  <si>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</si>
  <si>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</si>
  <si>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</si>
  <si>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</si>
  <si>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</si>
  <si>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</si>
  <si>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</si>
  <si>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</si>
  <si>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</si>
  <si>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</si>
  <si>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</si>
  <si>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</si>
  <si>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</si>
  <si>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</si>
  <si>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</si>
  <si>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</si>
  <si>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</si>
  <si>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</si>
  <si>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</si>
  <si>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</si>
  <si>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</si>
  <si>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</si>
  <si>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</si>
  <si>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</si>
  <si>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</si>
  <si>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</si>
  <si>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</si>
  <si>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</si>
  <si>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</si>
  <si>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</si>
  <si>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</si>
  <si>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</si>
  <si>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</si>
  <si>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</si>
  <si>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</si>
  <si>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</si>
  <si>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</si>
  <si>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</si>
  <si>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</si>
  <si>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</si>
  <si>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</si>
  <si>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</si>
  <si>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</si>
  <si>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</si>
  <si>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</si>
  <si>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</si>
  <si>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</si>
  <si>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</si>
  <si>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</si>
  <si>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</si>
  <si>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</si>
  <si>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</si>
  <si>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</si>
  <si>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</si>
  <si>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</si>
  <si>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</si>
  <si>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</si>
  <si>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</si>
  <si>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</si>
  <si>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</si>
  <si>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</si>
  <si>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</si>
  <si>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</si>
  <si>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</si>
  <si>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</si>
  <si>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</si>
  <si>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</si>
  <si>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</si>
  <si>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</si>
  <si>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</si>
  <si>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</si>
  <si>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</si>
  <si>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</si>
  <si>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</si>
  <si>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</si>
  <si>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</si>
  <si>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</si>
  <si>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</si>
  <si>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</si>
  <si>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</si>
  <si>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</si>
  <si>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</si>
  <si>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</si>
  <si>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</si>
  <si>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</si>
  <si>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</si>
  <si>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</si>
  <si>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</si>
  <si>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</si>
  <si>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</si>
  <si>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</si>
  <si>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</si>
  <si>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</si>
  <si>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</si>
  <si>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</si>
  <si>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</si>
  <si>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</si>
  <si>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</si>
  <si>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</si>
  <si>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</si>
  <si>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</si>
  <si>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</si>
  <si>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</si>
  <si>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</si>
  <si>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</si>
  <si>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</si>
  <si>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</si>
  <si>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</si>
  <si>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</si>
  <si>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</si>
  <si>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</si>
  <si>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</si>
  <si>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</si>
  <si>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</si>
  <si>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</si>
  <si>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</si>
  <si>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</si>
  <si>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</si>
  <si>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</si>
  <si>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</si>
  <si>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</si>
  <si>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</si>
  <si>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</si>
  <si>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</si>
  <si>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</si>
  <si>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</si>
  <si>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</si>
  <si>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</si>
  <si>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</si>
  <si>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</si>
  <si>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</si>
  <si>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</si>
  <si>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</si>
  <si>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</si>
  <si>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</si>
  <si>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</si>
  <si>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</si>
  <si>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</si>
  <si>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</si>
  <si>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</si>
  <si>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</si>
  <si>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</si>
  <si>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</si>
  <si>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</si>
  <si>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</si>
  <si>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</si>
  <si>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</si>
  <si>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</si>
  <si>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</si>
  <si>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</si>
  <si>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</si>
  <si>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</si>
  <si>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</si>
  <si>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</si>
  <si>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</si>
  <si>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</si>
  <si>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</si>
  <si>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</si>
  <si>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</si>
  <si>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</si>
  <si>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</si>
  <si>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</si>
  <si>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</si>
  <si>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</si>
  <si>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</si>
  <si>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</si>
  <si>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</si>
  <si>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</si>
  <si>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</si>
  <si>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</si>
  <si>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</si>
  <si>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</si>
  <si>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</si>
  <si>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</si>
  <si>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</si>
  <si>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</si>
  <si>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</si>
  <si>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</si>
  <si>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</si>
  <si>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</si>
  <si>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</si>
  <si>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</si>
  <si>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</si>
  <si>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</si>
  <si>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</si>
  <si>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</si>
  <si>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</si>
  <si>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</si>
  <si>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</si>
  <si>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</si>
  <si>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</si>
  <si>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</si>
  <si>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</si>
  <si>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</si>
  <si>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</si>
  <si>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</si>
  <si>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</si>
  <si>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</si>
  <si>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</si>
  <si>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</si>
  <si>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</si>
  <si>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</si>
  <si>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</si>
  <si>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</si>
  <si>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</si>
  <si>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</si>
  <si>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</si>
  <si>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</si>
  <si>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</si>
  <si>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</si>
  <si>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</si>
  <si>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</si>
  <si>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</si>
  <si>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</si>
  <si>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</si>
  <si>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</si>
  <si>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</si>
  <si>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</si>
  <si>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</si>
  <si>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</si>
  <si>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</si>
  <si>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</si>
  <si>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</si>
  <si>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</si>
  <si>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</si>
  <si>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</si>
  <si>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</si>
  <si>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</si>
  <si>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</si>
  <si>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</si>
  <si>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</si>
  <si>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</si>
  <si>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</si>
  <si>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</si>
  <si>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</si>
  <si>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</si>
  <si>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</si>
  <si>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</si>
  <si>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</si>
  <si>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</si>
  <si>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</si>
  <si>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</si>
  <si>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</si>
  <si>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</si>
  <si>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</si>
  <si>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</si>
  <si>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</si>
  <si>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</si>
  <si>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</si>
  <si>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</si>
  <si>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</si>
  <si>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</si>
  <si>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</si>
  <si>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</si>
  <si>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</si>
  <si>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</si>
  <si>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</si>
  <si>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</si>
  <si>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</si>
  <si>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</si>
  <si>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</si>
  <si>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</si>
  <si>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</si>
  <si>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</si>
  <si>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</si>
  <si>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</si>
  <si>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</si>
  <si>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</si>
  <si>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</si>
  <si>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</si>
  <si>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</si>
  <si>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</si>
  <si>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</si>
  <si>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</si>
  <si>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</si>
  <si>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</si>
  <si>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</si>
  <si>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</si>
  <si>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</si>
  <si>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</si>
  <si>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</si>
  <si>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</si>
  <si>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</si>
  <si>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</si>
  <si>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</si>
  <si>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</si>
  <si>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</si>
  <si>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</si>
  <si>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</si>
  <si>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</si>
  <si>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</si>
  <si>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</si>
  <si>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</si>
  <si>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</si>
  <si>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</si>
  <si>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</si>
  <si>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</si>
  <si>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</si>
  <si>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</si>
  <si>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</si>
  <si>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</si>
  <si>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</si>
  <si>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</si>
  <si>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</si>
  <si>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</si>
  <si>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</si>
  <si>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</si>
  <si>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</si>
  <si>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</si>
  <si>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</si>
  <si>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</si>
  <si>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</si>
  <si>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</si>
  <si>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</si>
  <si>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</si>
  <si>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</si>
  <si>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</si>
  <si>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</si>
  <si>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</si>
  <si>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</si>
  <si>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</si>
  <si>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</si>
  <si>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</si>
  <si>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</si>
  <si>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</si>
  <si>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</si>
  <si>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</si>
  <si>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</si>
  <si>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</si>
  <si>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</si>
  <si>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</si>
  <si>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</si>
  <si>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</si>
  <si>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</si>
  <si>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</si>
  <si>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</si>
  <si>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</si>
  <si>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</si>
  <si>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</si>
  <si>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</si>
  <si>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</si>
  <si>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</si>
  <si>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</si>
  <si>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</si>
  <si>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</si>
  <si>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</si>
  <si>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</si>
  <si>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</si>
  <si>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</si>
  <si>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</si>
  <si>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</si>
  <si>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</si>
  <si>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</si>
  <si>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</si>
  <si>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</si>
  <si>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</si>
  <si>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</si>
  <si>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</si>
  <si>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</si>
  <si>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</si>
  <si>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</si>
  <si>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</si>
  <si>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</si>
  <si>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</si>
  <si>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</si>
  <si>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</si>
  <si>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</si>
  <si>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</si>
  <si>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</si>
  <si>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</si>
  <si>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</si>
  <si>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</si>
  <si>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</si>
  <si>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</si>
  <si>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</si>
  <si>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</si>
  <si>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</si>
  <si>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</si>
  <si>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</si>
  <si>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</si>
  <si>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</si>
  <si>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</si>
  <si>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</si>
  <si>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</si>
  <si>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</si>
  <si>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</si>
  <si>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</si>
  <si>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</si>
  <si>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</si>
  <si>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</si>
  <si>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</si>
  <si>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</si>
  <si>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</si>
  <si>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</si>
  <si>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</si>
  <si>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</si>
  <si>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</si>
  <si>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</si>
  <si>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</si>
  <si>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</si>
  <si>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</si>
  <si>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</si>
  <si>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</si>
  <si>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</si>
  <si>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</si>
  <si>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</si>
  <si>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</si>
  <si>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</si>
  <si>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</si>
  <si>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</si>
  <si>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</si>
  <si>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</si>
  <si>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</si>
  <si>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</si>
  <si>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</si>
  <si>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</si>
  <si>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</si>
  <si>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</si>
  <si>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</si>
  <si>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</si>
  <si>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</si>
  <si>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</si>
  <si>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</si>
  <si>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</si>
  <si>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</si>
  <si>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</si>
  <si>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</si>
  <si>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</si>
  <si>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</si>
  <si>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</si>
  <si>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</si>
  <si>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</si>
  <si>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</si>
  <si>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</si>
  <si>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</si>
  <si>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</si>
  <si>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</si>
  <si>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</si>
  <si>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</si>
  <si>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</si>
  <si>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</si>
  <si>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</si>
  <si>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</si>
  <si>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</si>
  <si>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</si>
  <si>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</si>
  <si>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</si>
  <si>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</si>
  <si>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</si>
  <si>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</si>
  <si>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</si>
  <si>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</si>
  <si>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</si>
  <si>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</si>
  <si>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</si>
  <si>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</si>
  <si>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</si>
  <si>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</si>
  <si>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</si>
  <si>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</si>
  <si>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</si>
  <si>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</si>
  <si>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</si>
  <si>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</si>
  <si>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</si>
  <si>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</si>
  <si>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</si>
  <si>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</si>
  <si>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</si>
  <si>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</si>
  <si>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</si>
  <si>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</si>
  <si>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</si>
  <si>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</si>
  <si>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</si>
  <si>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</si>
  <si>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</si>
  <si>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</si>
  <si>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</si>
  <si>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</si>
  <si>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</si>
  <si>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</si>
  <si>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</si>
  <si>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</si>
  <si>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</si>
  <si>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</si>
  <si>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</si>
  <si>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</si>
  <si>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</si>
  <si>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</si>
  <si>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</si>
  <si>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</si>
  <si>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</si>
  <si>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</si>
  <si>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</si>
  <si>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</si>
  <si>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</si>
  <si>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</si>
  <si>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</si>
  <si>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</si>
  <si>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</si>
  <si>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</si>
  <si>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</si>
  <si>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</si>
  <si>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</si>
  <si>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</si>
  <si>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</si>
  <si>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</si>
  <si>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</si>
  <si>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</si>
  <si>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</si>
  <si>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</si>
  <si>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</si>
  <si>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</si>
  <si>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</si>
  <si>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</si>
  <si>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</si>
  <si>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</si>
  <si>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</si>
  <si>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</si>
  <si>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</si>
  <si>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</si>
  <si>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</si>
  <si>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</si>
  <si>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</si>
  <si>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</si>
  <si>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</si>
  <si>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</si>
  <si>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</si>
  <si>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</si>
  <si>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</si>
  <si>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</si>
  <si>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</si>
  <si>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</si>
  <si>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</si>
  <si>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</si>
  <si>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</si>
  <si>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</si>
  <si>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</si>
  <si>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</si>
  <si>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</si>
  <si>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</si>
  <si>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</si>
  <si>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</si>
  <si>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</si>
  <si>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</si>
  <si>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</si>
  <si>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</si>
  <si>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</si>
  <si>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</si>
  <si>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</si>
  <si>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</si>
  <si>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</si>
  <si>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</si>
  <si>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</si>
  <si>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</si>
  <si>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</si>
  <si>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</si>
  <si>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</si>
  <si>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</si>
  <si>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</si>
  <si>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</si>
  <si>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</si>
  <si>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</si>
  <si>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</si>
  <si>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</si>
  <si>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</si>
  <si>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</si>
  <si>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</si>
  <si>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</si>
  <si>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</si>
  <si>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</si>
  <si>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</si>
  <si>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</si>
  <si>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</si>
  <si>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</si>
  <si>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</si>
  <si>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</si>
  <si>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</si>
  <si>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</si>
  <si>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</si>
  <si>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</si>
  <si>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</si>
  <si>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</si>
  <si>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</si>
  <si>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</si>
  <si>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</si>
  <si>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</si>
  <si>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</si>
  <si>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</si>
  <si>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</si>
  <si>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</si>
  <si>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</si>
  <si>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</si>
  <si>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</si>
  <si>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</si>
  <si>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</si>
  <si>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</si>
  <si>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</si>
  <si>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</si>
  <si>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</si>
  <si>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</si>
  <si>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</si>
  <si>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</si>
  <si>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</si>
  <si>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</si>
  <si>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</si>
  <si>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</si>
  <si>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</si>
  <si>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</si>
  <si>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</si>
  <si>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</si>
  <si>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</si>
  <si>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</si>
  <si>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</si>
  <si>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</si>
  <si>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</si>
  <si>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</si>
  <si>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</si>
  <si>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</si>
  <si>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</si>
  <si>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</si>
  <si>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</si>
  <si>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</si>
  <si>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</si>
  <si>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</si>
  <si>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</si>
  <si>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</si>
  <si>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</si>
  <si>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</si>
  <si>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</si>
  <si>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</si>
  <si>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</si>
  <si>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</si>
  <si>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</si>
  <si>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</si>
  <si>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</si>
  <si>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</si>
  <si>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</si>
  <si>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</si>
  <si>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</si>
  <si>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</si>
  <si>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</si>
  <si>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</si>
  <si>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</si>
  <si>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</si>
  <si>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</si>
  <si>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</si>
  <si>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</si>
  <si>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</si>
  <si>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</si>
  <si>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</si>
  <si>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</si>
  <si>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</si>
  <si>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</si>
  <si>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</si>
  <si>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</si>
  <si>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</si>
  <si>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</si>
  <si>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</si>
  <si>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</si>
  <si>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</si>
  <si>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</si>
  <si>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</si>
  <si>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</si>
  <si>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</si>
  <si>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</si>
  <si>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</si>
  <si>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</si>
  <si>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</si>
  <si>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</si>
  <si>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</si>
  <si>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</si>
  <si>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</si>
  <si>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</si>
  <si>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</si>
  <si>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</si>
  <si>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</si>
  <si>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</si>
  <si>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</si>
  <si>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</si>
  <si>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</si>
  <si>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</si>
  <si>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</si>
  <si>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</si>
  <si>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</si>
  <si>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</si>
  <si>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</si>
  <si>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</si>
  <si>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</si>
  <si>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</si>
  <si>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</si>
  <si>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</si>
  <si>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</si>
  <si>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</si>
  <si>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</si>
  <si>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</si>
  <si>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</si>
  <si>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</si>
  <si>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</si>
  <si>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</si>
  <si>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</si>
  <si>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</si>
  <si>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</si>
  <si>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</si>
  <si>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</si>
  <si>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</si>
  <si>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</si>
  <si>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</si>
  <si>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</si>
  <si>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</si>
  <si>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</si>
  <si>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</si>
  <si>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</si>
  <si>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</si>
  <si>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</si>
  <si>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</si>
  <si>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</si>
  <si>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</si>
  <si>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</si>
  <si>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</si>
  <si>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</si>
  <si>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</si>
  <si>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</si>
  <si>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</si>
  <si>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</si>
  <si>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</si>
  <si>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</si>
  <si>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</si>
  <si>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</si>
  <si>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</si>
  <si>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</si>
  <si>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</si>
  <si>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</si>
  <si>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</si>
  <si>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</si>
  <si>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</si>
  <si>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</si>
  <si>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</si>
  <si>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</si>
  <si>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</si>
  <si>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</si>
  <si>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</si>
  <si>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</si>
  <si>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</si>
  <si>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</si>
  <si>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</si>
  <si>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</si>
  <si>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</si>
  <si>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</si>
  <si>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</si>
  <si>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</si>
  <si>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</si>
  <si>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</si>
  <si>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</si>
  <si>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</si>
  <si>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</si>
  <si>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</si>
  <si>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</si>
  <si>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</si>
  <si>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</si>
  <si>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</si>
  <si>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</si>
  <si>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</si>
  <si>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</si>
  <si>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</si>
  <si>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</si>
  <si>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</si>
  <si>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</si>
  <si>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</si>
  <si>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</si>
  <si>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</si>
  <si>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</si>
  <si>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</si>
  <si>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</si>
  <si>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</si>
  <si>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</si>
  <si>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</si>
  <si>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</si>
  <si>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</si>
  <si>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</si>
  <si>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</si>
  <si>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</si>
  <si>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</si>
  <si>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</si>
  <si>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</si>
  <si>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</si>
  <si>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</si>
  <si>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</si>
  <si>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</si>
  <si>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</si>
  <si>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</si>
  <si>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</si>
  <si>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</si>
  <si>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</si>
  <si>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</si>
  <si>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</si>
  <si>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</si>
  <si>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</si>
  <si>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</si>
  <si>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</si>
  <si>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</si>
  <si>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</si>
  <si>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</si>
  <si>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</si>
  <si>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</si>
  <si>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</si>
  <si>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</si>
  <si>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</si>
  <si>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</si>
  <si>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</si>
  <si>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</si>
  <si>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</si>
  <si>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</si>
  <si>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</si>
  <si>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</si>
  <si>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</si>
  <si>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</si>
  <si>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</si>
  <si>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</si>
  <si>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</si>
  <si>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</si>
  <si>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</si>
  <si>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</si>
  <si>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</si>
  <si>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</si>
  <si>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</si>
  <si>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</si>
  <si>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</si>
  <si>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</si>
  <si>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</si>
  <si>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</si>
  <si>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</si>
  <si>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</si>
  <si>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</si>
  <si>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</si>
  <si>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</si>
  <si>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</si>
  <si>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</si>
  <si>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</si>
  <si>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</si>
  <si>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</si>
  <si>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</si>
  <si>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</si>
  <si>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</si>
  <si>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</si>
  <si>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</si>
  <si>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</si>
  <si>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</si>
  <si>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</si>
  <si>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</si>
  <si>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</si>
  <si>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</si>
  <si>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</si>
  <si>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</si>
  <si>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</si>
  <si>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</si>
  <si>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</si>
  <si>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</si>
  <si>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</si>
  <si>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</si>
  <si>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</si>
  <si>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</si>
  <si>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</si>
  <si>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</si>
  <si>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</si>
  <si>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</si>
  <si>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</si>
  <si>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</si>
  <si>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</si>
  <si>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</si>
  <si>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</si>
  <si>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</si>
  <si>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</si>
  <si>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</si>
  <si>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</si>
  <si>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</si>
  <si>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</si>
  <si>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</si>
  <si>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</si>
  <si>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</si>
  <si>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</si>
  <si>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</si>
  <si>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</si>
  <si>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</si>
  <si>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</si>
  <si>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</si>
  <si>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</si>
  <si>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</si>
  <si>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</si>
  <si>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</si>
  <si>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</si>
  <si>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</si>
  <si>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</si>
  <si>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</si>
  <si>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</si>
  <si>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</si>
  <si>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</si>
  <si>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</si>
  <si>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</si>
  <si>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</si>
  <si>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</si>
  <si>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</si>
  <si>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</si>
  <si>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</si>
  <si>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</si>
  <si>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</si>
  <si>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</si>
  <si>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</si>
  <si>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</si>
  <si>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</si>
  <si>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</si>
  <si>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</si>
  <si>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</si>
  <si>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</si>
  <si>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</si>
  <si>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</si>
  <si>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</si>
  <si>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</si>
  <si>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</si>
  <si>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</si>
  <si>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</si>
  <si>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</si>
  <si>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</si>
  <si>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</si>
  <si>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</si>
  <si>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</si>
  <si>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</si>
  <si>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</si>
  <si>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</si>
  <si>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</si>
  <si>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</si>
  <si>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</si>
  <si>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</si>
  <si>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</si>
  <si>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</si>
  <si>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</si>
  <si>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</si>
  <si>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</si>
  <si>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</si>
  <si>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</si>
  <si>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</si>
  <si>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</si>
  <si>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</si>
  <si>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</si>
  <si>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</si>
  <si>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</si>
  <si>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</si>
  <si>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</si>
  <si>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</si>
  <si>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</si>
  <si>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</si>
  <si>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</si>
  <si>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</si>
  <si>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</si>
  <si>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</si>
  <si>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</si>
  <si>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</si>
  <si>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</si>
  <si>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</si>
  <si>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</si>
  <si>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</si>
  <si>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</si>
  <si>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</si>
  <si>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</si>
  <si>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</si>
  <si>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</si>
  <si>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</si>
  <si>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</si>
  <si>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</si>
  <si>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</si>
  <si>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</si>
  <si>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</si>
  <si>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</si>
  <si>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</si>
  <si>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</si>
  <si>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</si>
  <si>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</si>
  <si>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</si>
  <si>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</si>
  <si>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</si>
  <si>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</si>
  <si>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</si>
  <si>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</si>
  <si>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</si>
  <si>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</si>
  <si>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</si>
  <si>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</si>
  <si>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</si>
  <si>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</si>
  <si>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</si>
  <si>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</si>
  <si>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</si>
  <si>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</si>
  <si>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</si>
  <si>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</si>
  <si>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</si>
  <si>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</si>
  <si>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</si>
  <si>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</si>
  <si>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</si>
  <si>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</si>
  <si>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</si>
  <si>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</si>
  <si>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</si>
  <si>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</si>
  <si>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</si>
  <si>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</si>
  <si>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</si>
  <si>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</si>
  <si>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</si>
  <si>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</si>
  <si>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</si>
  <si>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</si>
  <si>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</si>
  <si>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</si>
  <si>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</si>
  <si>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</si>
  <si>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</si>
  <si>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</si>
  <si>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</si>
  <si>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</si>
  <si>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</si>
  <si>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</si>
  <si>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</si>
  <si>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</si>
  <si>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</si>
  <si>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</si>
  <si>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</si>
  <si>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</si>
  <si>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</si>
  <si>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</si>
  <si>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</si>
  <si>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</si>
  <si>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</si>
  <si>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</si>
  <si>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</si>
  <si>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</si>
  <si>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</si>
  <si>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</si>
  <si>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</si>
  <si>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</si>
  <si>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</si>
  <si>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</si>
  <si>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</si>
  <si>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</si>
  <si>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</si>
  <si>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</si>
  <si>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</si>
  <si>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</si>
  <si>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</si>
  <si>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</si>
  <si>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</si>
  <si>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</si>
  <si>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</si>
  <si>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</si>
  <si>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</si>
  <si>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</si>
  <si>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</si>
  <si>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</si>
  <si>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</si>
  <si>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</si>
  <si>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</si>
  <si>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</si>
  <si>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</si>
  <si>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</si>
  <si>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</si>
  <si>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</si>
  <si>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</si>
  <si>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</si>
  <si>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</si>
  <si>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</si>
  <si>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</si>
  <si>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</si>
  <si>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</si>
  <si>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</si>
  <si>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</si>
  <si>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</si>
  <si>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</si>
  <si>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</si>
  <si>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</si>
  <si>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</si>
  <si>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</si>
  <si>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</si>
  <si>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</si>
  <si>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</si>
  <si>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</si>
  <si>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</si>
  <si>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</si>
  <si>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</si>
  <si>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</si>
  <si>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</si>
  <si>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</si>
  <si>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</si>
  <si>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</si>
  <si>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</si>
  <si>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</si>
  <si>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</si>
  <si>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</si>
  <si>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</si>
  <si>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</si>
  <si>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</si>
  <si>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</si>
  <si>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</si>
  <si>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</si>
  <si>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</si>
  <si>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</si>
  <si>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</si>
  <si>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</si>
  <si>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</si>
  <si>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</si>
  <si>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</si>
  <si>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</si>
  <si>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</si>
  <si>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</si>
  <si>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</si>
  <si>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</si>
  <si>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</si>
  <si>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</si>
  <si>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</si>
  <si>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</si>
  <si>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</si>
  <si>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</si>
  <si>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</si>
  <si>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</si>
  <si>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</si>
  <si>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</si>
  <si>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</si>
  <si>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</si>
  <si>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</si>
  <si>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</si>
  <si>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</si>
  <si>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</si>
  <si>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</si>
  <si>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</si>
  <si>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</si>
  <si>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</si>
  <si>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</si>
  <si>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</si>
  <si>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</si>
  <si>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</si>
  <si>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</si>
  <si>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</si>
  <si>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</si>
  <si>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</si>
  <si>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</si>
  <si>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</si>
  <si>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</si>
  <si>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</si>
  <si>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</si>
  <si>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</si>
  <si>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</si>
  <si>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</si>
  <si>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</si>
  <si>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</si>
  <si>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</si>
  <si>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</si>
  <si>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</si>
  <si>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</si>
  <si>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</si>
  <si>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</si>
  <si>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</si>
  <si>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</si>
  <si>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</si>
  <si>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</si>
  <si>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</si>
  <si>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</si>
  <si>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</si>
  <si>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</si>
  <si>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</si>
  <si>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</si>
  <si>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</si>
  <si>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</si>
  <si>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</si>
  <si>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</si>
  <si>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</si>
  <si>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</si>
  <si>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</si>
  <si>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</si>
  <si>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</si>
  <si>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</si>
  <si>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</si>
  <si>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</si>
  <si>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</si>
  <si>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</si>
  <si>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</si>
  <si>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</si>
  <si>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</si>
  <si>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</si>
  <si>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</si>
  <si>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</si>
  <si>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</si>
  <si>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</si>
  <si>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</si>
  <si>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</si>
  <si>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</si>
  <si>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</si>
  <si>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</si>
  <si>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</si>
  <si>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</si>
  <si>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</si>
  <si>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</si>
  <si>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</si>
  <si>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</si>
  <si>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</si>
  <si>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</si>
  <si>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</si>
  <si>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</si>
  <si>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</si>
  <si>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</si>
  <si>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</si>
  <si>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</si>
  <si>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</si>
  <si>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</si>
  <si>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</si>
  <si>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</si>
  <si>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</si>
  <si>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</si>
  <si>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</si>
  <si>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</si>
  <si>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</si>
  <si>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</si>
  <si>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</si>
  <si>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</si>
  <si>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</si>
  <si>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</si>
  <si>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</si>
  <si>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</si>
  <si>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</si>
  <si>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</si>
  <si>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</si>
  <si>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</si>
  <si>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</si>
  <si>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</si>
  <si>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</si>
  <si>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</si>
  <si>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</si>
  <si>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</si>
  <si>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</si>
  <si>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</si>
  <si>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</si>
  <si>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</si>
  <si>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</si>
  <si>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</si>
  <si>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</si>
  <si>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</si>
  <si>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</si>
  <si>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</si>
  <si>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</si>
  <si>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</si>
  <si>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</si>
  <si>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</si>
  <si>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</si>
  <si>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</si>
  <si>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</si>
  <si>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</si>
  <si>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</si>
  <si>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</si>
  <si>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</si>
  <si>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</si>
  <si>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</si>
  <si>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</si>
  <si>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</si>
  <si>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</si>
  <si>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</si>
  <si>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</si>
  <si>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</si>
  <si>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</si>
  <si>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</si>
  <si>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</si>
  <si>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</si>
  <si>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</si>
  <si>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</si>
  <si>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</si>
  <si>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</si>
  <si>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</si>
  <si>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</si>
  <si>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</si>
  <si>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</si>
  <si>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</si>
  <si>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</si>
  <si>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</si>
  <si>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</si>
  <si>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</si>
  <si>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</si>
  <si>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</si>
  <si>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</si>
  <si>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</si>
  <si>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</si>
  <si>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</si>
  <si>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</si>
  <si>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</si>
  <si>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</si>
  <si>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</si>
  <si>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</si>
  <si>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</si>
  <si>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</si>
  <si>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</si>
  <si>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</si>
  <si>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</si>
  <si>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</si>
  <si>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</si>
  <si>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</si>
  <si>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</si>
  <si>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</si>
  <si>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</si>
  <si>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</si>
  <si>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</si>
  <si>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</si>
  <si>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</si>
  <si>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</si>
  <si>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</si>
  <si>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</si>
  <si>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</si>
  <si>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</si>
  <si>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</si>
  <si>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</si>
  <si>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</si>
  <si>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</si>
  <si>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</si>
  <si>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</si>
  <si>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</si>
  <si>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</si>
  <si>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</si>
  <si>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</si>
  <si>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</si>
  <si>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</si>
  <si>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</si>
  <si>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</si>
  <si>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</si>
  <si>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</si>
  <si>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</si>
  <si>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</si>
  <si>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</si>
  <si>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</si>
  <si>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</si>
  <si>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</si>
  <si>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</si>
  <si>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</si>
  <si>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</si>
  <si>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</si>
  <si>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</si>
  <si>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</si>
  <si>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</si>
  <si>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</si>
  <si>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</si>
  <si>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</si>
  <si>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</si>
  <si>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</si>
  <si>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</si>
  <si>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</si>
  <si>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</si>
  <si>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</si>
  <si>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</si>
  <si>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</si>
  <si>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</si>
  <si>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</si>
  <si>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</si>
  <si>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</si>
  <si>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</si>
  <si>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</si>
  <si>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</si>
  <si>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</si>
  <si>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</si>
  <si>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</si>
  <si>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</si>
  <si>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</si>
  <si>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</si>
  <si>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</si>
  <si>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</si>
  <si>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</si>
  <si>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</si>
  <si>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</si>
  <si>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</si>
  <si>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</si>
  <si>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</si>
  <si>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</si>
  <si>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</si>
  <si>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</si>
  <si>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</si>
  <si>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</si>
  <si>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</si>
  <si>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</si>
  <si>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</si>
  <si>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</si>
  <si>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</si>
  <si>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</si>
  <si>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</si>
  <si>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</si>
  <si>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</si>
  <si>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</si>
  <si>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</si>
  <si>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</si>
  <si>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</si>
  <si>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</si>
  <si>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</si>
  <si>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</si>
  <si>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</si>
  <si>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</si>
  <si>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</si>
  <si>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</si>
  <si>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</si>
  <si>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</si>
  <si>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</si>
  <si>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</si>
  <si>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</si>
  <si>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</si>
  <si>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</si>
  <si>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</si>
  <si>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</si>
  <si>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</si>
  <si>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</si>
  <si>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</si>
  <si>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</si>
  <si>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</si>
  <si>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</si>
  <si>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</si>
  <si>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</si>
  <si>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</si>
  <si>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</si>
  <si>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</si>
  <si>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</si>
  <si>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</si>
  <si>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</si>
  <si>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</si>
  <si>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</si>
  <si>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</si>
  <si>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</si>
  <si>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</si>
  <si>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</si>
  <si>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</si>
  <si>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</si>
  <si>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</si>
  <si>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</si>
  <si>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</si>
  <si>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</si>
  <si>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</si>
  <si>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</si>
  <si>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</si>
  <si>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</si>
  <si>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</si>
  <si>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</si>
  <si>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</si>
  <si>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</si>
  <si>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</si>
  <si>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</si>
  <si>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</si>
  <si>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</si>
  <si>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</si>
  <si>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</si>
  <si>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</si>
  <si>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</si>
  <si>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</si>
  <si>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</si>
  <si>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</si>
  <si>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</si>
  <si>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</si>
  <si>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</si>
  <si>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</si>
  <si>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</si>
  <si>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</si>
  <si>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</si>
  <si>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</si>
  <si>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</si>
  <si>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</si>
  <si>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</si>
  <si>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</si>
  <si>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</si>
  <si>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</si>
  <si>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</si>
  <si>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</si>
  <si>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</si>
  <si>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</si>
  <si>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</si>
  <si>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</si>
  <si>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</si>
  <si>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</si>
  <si>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</si>
  <si>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</si>
  <si>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</si>
  <si>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</si>
  <si>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</si>
  <si>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</si>
  <si>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</si>
  <si>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</si>
  <si>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</si>
  <si>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</si>
  <si>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</si>
  <si>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</si>
  <si>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</si>
  <si>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</si>
  <si>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</si>
  <si>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</si>
  <si>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</si>
  <si>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</si>
  <si>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</si>
  <si>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</si>
  <si>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</si>
  <si>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</si>
  <si>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</si>
  <si>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</si>
  <si>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</si>
  <si>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</si>
  <si>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</si>
  <si>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</si>
  <si>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</si>
  <si>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</si>
  <si>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</si>
  <si>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</si>
  <si>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</si>
  <si>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</si>
  <si>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</si>
  <si>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</si>
  <si>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</si>
  <si>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</si>
  <si>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</si>
  <si>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</si>
  <si>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</si>
  <si>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</si>
  <si>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</si>
  <si>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</si>
  <si>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</si>
  <si>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</si>
  <si>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</si>
  <si>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</si>
  <si>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</si>
  <si>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</si>
  <si>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</si>
  <si>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</si>
  <si>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</si>
  <si>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</si>
  <si>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</si>
  <si>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</si>
  <si>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</si>
  <si>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</si>
  <si>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</si>
  <si>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</si>
  <si>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</si>
  <si>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</si>
  <si>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</si>
  <si>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</si>
  <si>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</si>
  <si>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</si>
  <si>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</si>
  <si>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</si>
  <si>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</si>
  <si>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</si>
  <si>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</si>
  <si>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</si>
  <si>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</si>
  <si>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</si>
  <si>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</si>
  <si>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</si>
  <si>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</si>
  <si>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</si>
  <si>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</si>
  <si>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</si>
  <si>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</si>
  <si>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</si>
  <si>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</si>
  <si>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</si>
  <si>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</si>
  <si>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</si>
  <si>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</si>
  <si>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</si>
  <si>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</si>
  <si>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</si>
  <si>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</si>
  <si>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</si>
  <si>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</si>
  <si>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</si>
  <si>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</si>
  <si>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</si>
  <si>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</si>
  <si>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</si>
  <si>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</si>
  <si>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</si>
  <si>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</si>
  <si>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</si>
  <si>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</si>
  <si>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</si>
  <si>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</si>
  <si>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</si>
  <si>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</si>
  <si>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</si>
  <si>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</si>
  <si>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</si>
  <si>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</si>
  <si>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</si>
  <si>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</si>
  <si>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</si>
  <si>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</si>
  <si>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</si>
  <si>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</si>
  <si>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</si>
  <si>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</si>
  <si>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</si>
  <si>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</si>
  <si>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</si>
  <si>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</si>
  <si>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</si>
  <si>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</si>
  <si>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</si>
  <si>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</si>
  <si>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</si>
  <si>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</si>
  <si>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</si>
  <si>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</si>
  <si>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</si>
  <si>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</si>
  <si>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</si>
  <si>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</si>
  <si>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</si>
  <si>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</si>
  <si>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</si>
  <si>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</si>
  <si>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</si>
  <si>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</si>
  <si>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</si>
  <si>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</si>
  <si>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</si>
  <si>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</si>
  <si>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</si>
  <si>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</si>
  <si>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</si>
  <si>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</si>
  <si>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</si>
  <si>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</si>
  <si>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</si>
  <si>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</si>
  <si>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</si>
  <si>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</si>
  <si>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</si>
  <si>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</si>
  <si>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</si>
  <si>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</si>
  <si>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</si>
  <si>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</si>
  <si>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</si>
  <si>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</si>
  <si>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</si>
  <si>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</si>
  <si>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</si>
  <si>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</si>
  <si>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</si>
  <si>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</si>
  <si>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</si>
  <si>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</si>
  <si>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</si>
  <si>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</si>
  <si>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</si>
  <si>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</si>
  <si>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</si>
  <si>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</si>
  <si>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</si>
  <si>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</si>
  <si>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</si>
  <si>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</si>
  <si>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</si>
  <si>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</si>
  <si>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</si>
  <si>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</si>
  <si>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</si>
  <si>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</si>
  <si>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</si>
  <si>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</si>
  <si>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</si>
  <si>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</si>
  <si>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</si>
  <si>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</si>
  <si>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</si>
  <si>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</si>
  <si>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</si>
  <si>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</si>
  <si>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</si>
  <si>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</si>
  <si>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</si>
  <si>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</si>
  <si>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</si>
  <si>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</si>
  <si>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</si>
  <si>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</si>
  <si>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</si>
  <si>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</si>
  <si>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</si>
  <si>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</si>
  <si>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</si>
  <si>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</si>
  <si>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</si>
  <si>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</si>
  <si>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</si>
  <si>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</si>
  <si>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</si>
  <si>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</si>
  <si>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</si>
  <si>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</si>
  <si>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</si>
  <si>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</si>
  <si>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</si>
  <si>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</si>
  <si>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</si>
  <si>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</si>
  <si>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</si>
  <si>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</si>
  <si>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</si>
  <si>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</si>
  <si>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</si>
  <si>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</si>
  <si>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</si>
  <si>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</si>
  <si>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</si>
  <si>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</si>
  <si>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</si>
  <si>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</si>
  <si>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</si>
  <si>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</si>
  <si>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</si>
  <si>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</si>
  <si>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</si>
  <si>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</si>
  <si>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</si>
  <si>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</si>
  <si>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</si>
  <si>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</si>
  <si>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</si>
  <si>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</si>
  <si>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</si>
  <si>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</si>
  <si>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</si>
  <si>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</si>
  <si>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</si>
  <si>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</si>
  <si>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</si>
  <si>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</si>
  <si>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</si>
  <si>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</si>
  <si>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</si>
  <si>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</si>
  <si>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</si>
  <si>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</si>
  <si>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</si>
  <si>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</si>
  <si>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</si>
  <si>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</si>
  <si>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</si>
  <si>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</si>
  <si>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</si>
  <si>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</si>
  <si>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</si>
  <si>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</si>
  <si>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</si>
  <si>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</si>
  <si>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</si>
  <si>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</si>
  <si>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</si>
  <si>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</si>
  <si>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</si>
  <si>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</si>
  <si>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</si>
  <si>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</si>
  <si>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</si>
  <si>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</si>
  <si>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</si>
  <si>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</si>
  <si>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</si>
  <si>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</si>
  <si>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</si>
  <si>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</si>
  <si>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</si>
  <si>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</si>
  <si>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</si>
  <si>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</si>
  <si>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</si>
  <si>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</si>
  <si>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</si>
  <si>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</si>
  <si>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</si>
  <si>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</si>
  <si>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</si>
  <si>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</si>
  <si>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</si>
  <si>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</si>
  <si>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</si>
  <si>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</si>
  <si>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</si>
  <si>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</si>
  <si>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</si>
  <si>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</si>
  <si>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</si>
  <si>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</si>
  <si>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</si>
  <si>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</si>
  <si>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</si>
  <si>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</si>
  <si>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</si>
  <si>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</si>
  <si>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</si>
  <si>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</si>
  <si>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</si>
  <si>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</si>
  <si>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</si>
  <si>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</si>
  <si>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</si>
  <si>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</si>
  <si>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</si>
  <si>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</si>
  <si>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</si>
  <si>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</si>
  <si>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</si>
  <si>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</si>
  <si>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</si>
  <si>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</si>
  <si>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</si>
  <si>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</si>
  <si>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</si>
  <si>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</si>
  <si>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</si>
  <si>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</si>
  <si>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</si>
  <si>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</si>
  <si>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</si>
  <si>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</si>
  <si>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</si>
  <si>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</si>
  <si>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</si>
  <si>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</si>
  <si>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</si>
  <si>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</si>
  <si>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</si>
  <si>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</si>
  <si>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</si>
  <si>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</si>
  <si>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</si>
  <si>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</si>
  <si>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</si>
  <si>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</si>
  <si>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</si>
  <si>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</si>
  <si>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</si>
  <si>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</si>
  <si>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</si>
  <si>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</si>
  <si>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</si>
  <si>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</si>
  <si>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</si>
  <si>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</si>
  <si>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</si>
  <si>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</si>
  <si>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</si>
  <si>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</si>
  <si>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</si>
  <si>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</si>
  <si>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</si>
  <si>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</si>
  <si>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</si>
  <si>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</si>
  <si>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</si>
  <si>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</si>
  <si>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</si>
  <si>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</si>
  <si>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</si>
  <si>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</si>
  <si>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</si>
  <si>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</si>
  <si>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</si>
  <si>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</si>
  <si>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</si>
  <si>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</si>
  <si>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</si>
  <si>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</si>
  <si>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</si>
  <si>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</si>
  <si>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</si>
  <si>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</si>
  <si>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</si>
  <si>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</si>
  <si>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</si>
  <si>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</si>
  <si>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</si>
  <si>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</si>
  <si>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</si>
  <si>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</si>
  <si>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</si>
  <si>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</si>
  <si>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</si>
  <si>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</si>
  <si>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</si>
  <si>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</si>
  <si>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</si>
  <si>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</si>
  <si>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</si>
  <si>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</si>
  <si>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</si>
  <si>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</si>
  <si>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</si>
  <si>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</si>
  <si>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</si>
  <si>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</si>
  <si>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</si>
  <si>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</si>
  <si>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</si>
  <si>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</si>
  <si>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</si>
  <si>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</si>
  <si>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</si>
  <si>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</si>
  <si>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</si>
  <si>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</si>
  <si>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</si>
  <si>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</si>
  <si>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</si>
  <si>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</si>
  <si>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</si>
  <si>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</si>
  <si>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</si>
  <si>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</si>
  <si>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</si>
  <si>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</si>
  <si>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</si>
  <si>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</si>
  <si>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</si>
  <si>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</si>
  <si>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</si>
  <si>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</si>
  <si>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</si>
  <si>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</si>
  <si>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</si>
  <si>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</si>
  <si>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</si>
  <si>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</si>
  <si>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</si>
  <si>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</si>
  <si>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</si>
  <si>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</si>
  <si>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</si>
  <si>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</si>
  <si>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</si>
  <si>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</si>
  <si>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</si>
  <si>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</si>
  <si>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</si>
  <si>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</si>
  <si>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</si>
  <si>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</si>
  <si>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</si>
  <si>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</si>
  <si>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</si>
  <si>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</si>
  <si>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</si>
  <si>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</si>
  <si>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</si>
  <si>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</si>
  <si>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</si>
  <si>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</si>
  <si>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</si>
  <si>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</si>
  <si>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</si>
  <si>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</si>
  <si>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</si>
  <si>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</si>
  <si>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</si>
  <si>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</si>
  <si>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</si>
  <si>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</si>
  <si>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</si>
  <si>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</si>
  <si>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</si>
  <si>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</si>
  <si>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</si>
  <si>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</si>
  <si>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</si>
  <si>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</si>
  <si>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</si>
  <si>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</si>
  <si>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</si>
  <si>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</si>
  <si>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</si>
  <si>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</si>
  <si>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</si>
  <si>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</si>
  <si>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</si>
  <si>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</si>
  <si>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</si>
  <si>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</si>
  <si>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</si>
  <si>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</si>
  <si>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</si>
  <si>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</si>
  <si>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</si>
  <si>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</si>
  <si>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</si>
  <si>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</si>
  <si>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</si>
  <si>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</si>
  <si>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</si>
  <si>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</si>
  <si>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</si>
  <si>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</si>
  <si>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</si>
  <si>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</si>
  <si>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</si>
  <si>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</si>
  <si>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</si>
  <si>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</si>
  <si>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</si>
  <si>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</si>
  <si>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</si>
  <si>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</si>
  <si>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</si>
  <si>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</si>
  <si>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</si>
  <si>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</si>
  <si>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</si>
  <si>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</si>
  <si>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</si>
  <si>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</si>
  <si>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</si>
  <si>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</si>
  <si>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</si>
  <si>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</si>
  <si>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</si>
  <si>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</si>
  <si>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</si>
  <si>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</si>
  <si>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</si>
  <si>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</si>
  <si>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</si>
  <si>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</si>
  <si>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</si>
  <si>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</si>
  <si>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</si>
  <si>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</si>
  <si>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</si>
  <si>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</si>
  <si>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</si>
  <si>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</si>
  <si>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</si>
  <si>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</si>
  <si>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</si>
  <si>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</si>
  <si>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</si>
  <si>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</si>
  <si>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</si>
  <si>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</si>
  <si>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</si>
  <si>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</si>
  <si>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</si>
  <si>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</si>
  <si>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</si>
  <si>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</si>
  <si>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</si>
  <si>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</si>
  <si>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</si>
  <si>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</si>
  <si>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</si>
  <si>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</si>
  <si>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</si>
  <si>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</si>
  <si>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</si>
  <si>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</si>
  <si>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</si>
  <si>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</si>
  <si>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</si>
  <si>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</si>
  <si>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</si>
  <si>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</si>
  <si>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</si>
  <si>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</si>
  <si>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</si>
  <si>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</si>
  <si>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</si>
  <si>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</si>
  <si>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</si>
  <si>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</si>
  <si>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</si>
  <si>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</si>
  <si>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</si>
  <si>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</si>
  <si>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</si>
  <si>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</si>
  <si>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</si>
  <si>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</si>
  <si>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</si>
  <si>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</si>
  <si>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</si>
  <si>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</si>
  <si>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</si>
  <si>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</si>
  <si>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</si>
  <si>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</si>
  <si>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</si>
  <si>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</si>
  <si>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</si>
  <si>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</si>
  <si>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</si>
  <si>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</si>
  <si>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</si>
  <si>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</si>
  <si>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</si>
  <si>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</si>
  <si>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</si>
  <si>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</si>
  <si>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</si>
  <si>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</si>
  <si>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</si>
  <si>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</si>
  <si>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</si>
  <si>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</si>
  <si>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</si>
  <si>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</si>
  <si>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</si>
  <si>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</si>
  <si>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</si>
  <si>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</si>
  <si>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</si>
  <si>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</si>
  <si>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</si>
  <si>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</si>
  <si>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</si>
  <si>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</si>
  <si>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</si>
  <si>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</si>
  <si>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</si>
  <si>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</si>
  <si>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</si>
  <si>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</si>
  <si>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</si>
  <si>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</si>
  <si>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</si>
  <si>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</si>
  <si>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</si>
  <si>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</si>
  <si>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</si>
  <si>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</si>
  <si>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</si>
  <si>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</si>
  <si>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</si>
  <si>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</si>
  <si>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</si>
  <si>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</si>
  <si>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</si>
  <si>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</si>
  <si>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</si>
  <si>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</si>
  <si>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</si>
  <si>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</si>
  <si>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</si>
  <si>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</si>
  <si>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</si>
  <si>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</si>
  <si>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</si>
  <si>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</si>
  <si>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</si>
  <si>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</si>
  <si>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</si>
  <si>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</si>
  <si>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</si>
  <si>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</si>
  <si>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</si>
  <si>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</si>
  <si>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</si>
  <si>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</si>
  <si>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</si>
  <si>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</si>
  <si>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</si>
  <si>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</si>
  <si>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</si>
  <si>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</si>
  <si>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</si>
  <si>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</si>
  <si>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</si>
  <si>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</si>
  <si>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</si>
  <si>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</si>
  <si>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</si>
  <si>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</si>
  <si>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</si>
  <si>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</si>
  <si>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</si>
  <si>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</si>
  <si>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</si>
  <si>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</si>
  <si>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</si>
  <si>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</si>
  <si>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</si>
  <si>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</si>
  <si>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</si>
  <si>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</si>
  <si>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</si>
  <si>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</si>
  <si>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</si>
  <si>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</si>
  <si>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</si>
  <si>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</si>
  <si>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</si>
  <si>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</si>
  <si>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</si>
  <si>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</si>
  <si>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</si>
  <si>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</si>
  <si>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</si>
  <si>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</si>
  <si>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</si>
  <si>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</si>
  <si>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</si>
  <si>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</si>
  <si>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</si>
  <si>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</si>
  <si>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</si>
  <si>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</si>
  <si>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</si>
  <si>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</si>
  <si>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</si>
  <si>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</si>
  <si>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</si>
  <si>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</si>
  <si>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</si>
  <si>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</si>
  <si>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</si>
  <si>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</si>
  <si>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</si>
  <si>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</si>
  <si>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</si>
  <si>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</si>
  <si>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</si>
  <si>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</si>
  <si>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</si>
  <si>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</si>
  <si>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</si>
  <si>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</si>
  <si>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</si>
  <si>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</si>
  <si>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</si>
  <si>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</si>
  <si>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</si>
  <si>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</si>
  <si>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</si>
  <si>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</si>
  <si>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</si>
  <si>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</si>
  <si>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</si>
  <si>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</si>
  <si>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</si>
  <si>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</si>
  <si>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</si>
  <si>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</si>
  <si>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</si>
  <si>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</si>
  <si>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</si>
  <si>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</si>
  <si>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</si>
  <si>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</si>
  <si>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</si>
  <si>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</si>
  <si>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</si>
  <si>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</si>
  <si>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</si>
  <si>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</si>
  <si>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</si>
  <si>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</si>
  <si>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</si>
  <si>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</si>
  <si>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</si>
  <si>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</si>
  <si>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</si>
  <si>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</si>
  <si>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</si>
  <si>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</si>
  <si>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</si>
  <si>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</si>
  <si>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</si>
  <si>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</si>
  <si>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</si>
  <si>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</si>
  <si>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</si>
  <si>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</si>
  <si>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</si>
  <si>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</si>
  <si>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</si>
  <si>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</si>
  <si>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</si>
  <si>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</si>
  <si>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</si>
  <si>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</si>
  <si>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</si>
  <si>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</si>
  <si>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</si>
  <si>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</si>
  <si>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</si>
  <si>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</si>
  <si>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</si>
  <si>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</si>
  <si>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</si>
  <si>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</si>
  <si>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</si>
  <si>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</si>
  <si>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</si>
  <si>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</si>
  <si>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</si>
  <si>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</si>
  <si>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</si>
  <si>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</si>
  <si>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</si>
  <si>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</si>
  <si>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</si>
  <si>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</si>
  <si>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</si>
  <si>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</si>
  <si>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</si>
  <si>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</si>
  <si>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</si>
  <si>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</si>
  <si>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</si>
  <si>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</si>
  <si>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</si>
  <si>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</si>
  <si>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</si>
  <si>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</si>
  <si>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</si>
  <si>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</si>
  <si>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</si>
  <si>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</si>
  <si>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</si>
  <si>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</si>
  <si>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</si>
  <si>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</si>
  <si>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</si>
  <si>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</si>
  <si>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</si>
  <si>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</si>
  <si>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</si>
  <si>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</si>
  <si>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</si>
  <si>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</si>
  <si>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</si>
  <si>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</si>
  <si>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</si>
  <si>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</si>
  <si>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</si>
  <si>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</si>
  <si>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</si>
  <si>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</si>
  <si>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</si>
  <si>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</si>
  <si>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</si>
  <si>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</si>
  <si>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</si>
  <si>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</si>
  <si>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</si>
  <si>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</si>
  <si>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</si>
  <si>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</si>
  <si>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</si>
  <si>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</si>
  <si>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</si>
  <si>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</si>
  <si>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</si>
  <si>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</si>
  <si>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</si>
  <si>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</si>
  <si>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</si>
  <si>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</si>
  <si>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</si>
  <si>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</si>
  <si>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</si>
  <si>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</si>
  <si>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</si>
  <si>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</si>
  <si>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</si>
  <si>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</si>
  <si>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</si>
  <si>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</si>
  <si>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</si>
  <si>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</si>
  <si>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</si>
  <si>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</si>
  <si>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</si>
  <si>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</si>
  <si>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</si>
  <si>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</si>
  <si>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</si>
  <si>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</si>
  <si>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</si>
  <si>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</si>
  <si>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</si>
  <si>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</si>
  <si>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</si>
  <si>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</si>
  <si>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</si>
  <si>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</si>
  <si>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</si>
  <si>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</si>
  <si>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</si>
  <si>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</si>
  <si>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</si>
  <si>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</si>
  <si>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</si>
  <si>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</si>
  <si>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</si>
  <si>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</si>
  <si>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</si>
  <si>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</si>
  <si>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</si>
  <si>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</si>
  <si>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</si>
  <si>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</si>
  <si>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</si>
  <si>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</si>
  <si>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</si>
  <si>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</si>
  <si>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</si>
  <si>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</si>
  <si>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</si>
  <si>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</si>
  <si>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</si>
  <si>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</si>
  <si>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</si>
  <si>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</si>
  <si>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</si>
  <si>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</si>
  <si>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</si>
  <si>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</si>
  <si>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</si>
  <si>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</si>
  <si>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</si>
  <si>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</si>
  <si>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</si>
  <si>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</si>
  <si>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</si>
  <si>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</si>
  <si>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</si>
  <si>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</si>
  <si>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</si>
  <si>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</si>
  <si>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</si>
  <si>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</si>
  <si>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</si>
  <si>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</si>
  <si>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</si>
  <si>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</si>
  <si>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</si>
  <si>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</si>
  <si>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</si>
  <si>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</si>
  <si>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</si>
  <si>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</si>
  <si>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</si>
  <si>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</si>
  <si>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</si>
  <si>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</si>
  <si>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</si>
  <si>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</si>
  <si>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</si>
  <si>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</si>
  <si>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</si>
  <si>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</si>
  <si>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</si>
  <si>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</si>
  <si>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</si>
  <si>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</si>
  <si>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</si>
  <si>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</si>
  <si>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</si>
  <si>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</si>
  <si>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</si>
  <si>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</si>
  <si>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</si>
  <si>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</si>
  <si>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</si>
  <si>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</si>
  <si>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</si>
  <si>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</si>
  <si>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</si>
  <si>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</si>
  <si>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</si>
  <si>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</si>
  <si>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</si>
  <si>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</si>
  <si>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</si>
  <si>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</si>
  <si>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</si>
  <si>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</si>
  <si>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</si>
  <si>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</si>
  <si>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</si>
  <si>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</si>
  <si>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</si>
  <si>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</si>
  <si>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</si>
  <si>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</si>
  <si>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</si>
  <si>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</si>
  <si>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</si>
  <si>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</si>
  <si>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</si>
  <si>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</si>
  <si>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</si>
  <si>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</si>
  <si>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</si>
  <si>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</si>
  <si>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</si>
  <si>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</si>
  <si>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</si>
  <si>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</si>
  <si>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</si>
  <si>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</si>
  <si>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</si>
  <si>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</si>
  <si>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</si>
  <si>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</si>
  <si>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</si>
  <si>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</si>
  <si>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</si>
  <si>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</si>
  <si>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</si>
  <si>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</si>
  <si>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</si>
  <si>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</si>
  <si>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</si>
  <si>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</si>
  <si>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</si>
  <si>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</si>
  <si>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</si>
  <si>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</si>
  <si>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</si>
  <si>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</si>
  <si>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</si>
  <si>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</si>
  <si>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</si>
  <si>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</si>
  <si>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</si>
  <si>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</si>
  <si>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</si>
  <si>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</si>
  <si>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</si>
  <si>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</si>
  <si>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</si>
  <si>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</si>
  <si>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</si>
  <si>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</si>
  <si>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</si>
  <si>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</si>
  <si>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</si>
  <si>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</si>
  <si>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</si>
  <si>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</si>
  <si>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</si>
  <si>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</si>
  <si>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</si>
  <si>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</si>
  <si>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</si>
  <si>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</si>
  <si>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</si>
  <si>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</si>
  <si>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</si>
  <si>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</si>
  <si>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</si>
  <si>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</si>
  <si>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</si>
  <si>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</si>
  <si>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</si>
  <si>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</si>
  <si>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</si>
  <si>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</si>
  <si>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</si>
  <si>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</si>
  <si>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</si>
  <si>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</si>
  <si>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</si>
  <si>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</si>
  <si>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</si>
  <si>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</si>
  <si>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</si>
  <si>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</si>
  <si>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</si>
  <si>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</si>
  <si>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</si>
  <si>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</si>
  <si>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</si>
  <si>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</si>
  <si>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</si>
  <si>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</si>
  <si>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</si>
  <si>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</si>
  <si>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</si>
  <si>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</si>
  <si>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</si>
  <si>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</si>
  <si>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</si>
  <si>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</si>
  <si>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</si>
  <si>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</si>
  <si>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</si>
  <si>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</si>
  <si>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</si>
  <si>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</si>
  <si>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</si>
  <si>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</si>
  <si>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</si>
  <si>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</si>
  <si>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</si>
  <si>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</si>
  <si>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</si>
  <si>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</si>
  <si>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</si>
  <si>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</si>
  <si>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</si>
  <si>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</si>
  <si>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</si>
  <si>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</si>
  <si>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</si>
  <si>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</si>
  <si>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</si>
  <si>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</si>
  <si>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</si>
  <si>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</si>
  <si>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</si>
  <si>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</si>
  <si>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</si>
  <si>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</si>
  <si>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</si>
  <si>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</si>
  <si>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</si>
  <si>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</si>
  <si>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</si>
  <si>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</si>
  <si>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</si>
  <si>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</si>
  <si>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</si>
  <si>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</si>
  <si>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</si>
  <si>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</si>
  <si>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</si>
  <si>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</si>
  <si>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</si>
  <si>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</si>
  <si>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</si>
  <si>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</si>
  <si>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</si>
  <si>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</si>
  <si>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</si>
  <si>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</si>
  <si>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</si>
  <si>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</si>
  <si>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</si>
  <si>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</si>
  <si>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</si>
  <si>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</si>
  <si>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</si>
  <si>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</si>
  <si>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</si>
  <si>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</si>
  <si>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</si>
  <si>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</si>
  <si>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</si>
  <si>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</si>
  <si>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</si>
  <si>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</si>
  <si>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</si>
  <si>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</si>
  <si>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</si>
  <si>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</si>
  <si>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</si>
  <si>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</si>
  <si>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</si>
  <si>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</si>
  <si>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</si>
  <si>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</si>
  <si>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</si>
  <si>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</si>
  <si>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</si>
  <si>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</si>
  <si>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</si>
  <si>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</si>
  <si>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</si>
  <si>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</si>
  <si>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</si>
  <si>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</si>
  <si>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</si>
  <si>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</si>
  <si>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</si>
  <si>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</si>
  <si>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</si>
  <si>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</si>
  <si>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</si>
  <si>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</si>
  <si>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</si>
  <si>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</si>
  <si>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</si>
  <si>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</si>
  <si>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</si>
  <si>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</si>
  <si>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</si>
  <si>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</si>
  <si>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</si>
  <si>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</si>
  <si>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</si>
  <si>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</si>
  <si>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</si>
  <si>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</si>
  <si>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</si>
  <si>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</si>
  <si>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</si>
  <si>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</si>
  <si>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</si>
  <si>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</si>
  <si>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</si>
  <si>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</si>
  <si>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</si>
  <si>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</si>
  <si>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</si>
  <si>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</si>
  <si>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</si>
  <si>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</si>
  <si>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</si>
  <si>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</si>
  <si>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</si>
  <si>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</si>
  <si>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</si>
  <si>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</si>
  <si>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</si>
  <si>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</si>
  <si>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</si>
  <si>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</si>
  <si>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</si>
  <si>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</si>
  <si>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</si>
  <si>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</si>
  <si>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</si>
  <si>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</si>
  <si>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</si>
  <si>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</si>
  <si>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</si>
  <si>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</si>
  <si>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</si>
  <si>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</si>
  <si>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</si>
  <si>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</si>
  <si>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</si>
  <si>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</si>
  <si>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</si>
  <si>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</si>
  <si>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</si>
  <si>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</si>
  <si>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</si>
  <si>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</si>
  <si>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</si>
  <si>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</si>
  <si>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</si>
  <si>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</si>
  <si>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</si>
  <si>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</si>
  <si>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</si>
  <si>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</si>
  <si>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</si>
  <si>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</si>
  <si>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</si>
  <si>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</si>
  <si>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</si>
  <si>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</si>
  <si>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</si>
  <si>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</si>
  <si>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</si>
  <si>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</si>
  <si>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</si>
  <si>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</si>
  <si>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</si>
  <si>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</si>
  <si>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</si>
  <si>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</si>
  <si>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</si>
  <si>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</si>
  <si>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</si>
  <si>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</si>
  <si>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</si>
  <si>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</si>
  <si>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</si>
  <si>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</si>
  <si>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</si>
  <si>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</si>
  <si>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</si>
  <si>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</si>
  <si>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</si>
  <si>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</si>
  <si>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</si>
  <si>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</si>
  <si>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</si>
  <si>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</si>
  <si>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</si>
  <si>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</si>
  <si>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</si>
  <si>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</si>
  <si>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</si>
  <si>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</si>
  <si>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</si>
  <si>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</si>
  <si>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</si>
  <si>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</si>
  <si>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</si>
  <si>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</si>
  <si>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</si>
  <si>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</si>
  <si>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</si>
  <si>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</si>
  <si>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</si>
  <si>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</si>
  <si>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</si>
  <si>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</si>
  <si>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</si>
  <si>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</si>
  <si>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</si>
  <si>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</si>
  <si>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</si>
  <si>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</si>
  <si>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</si>
  <si>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</si>
  <si>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</si>
  <si>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</si>
  <si>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</si>
  <si>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</si>
  <si>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</si>
  <si>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</si>
  <si>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</si>
  <si>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</si>
  <si>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</si>
  <si>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</si>
  <si>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</si>
  <si>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</si>
  <si>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</si>
  <si>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</si>
  <si>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</si>
  <si>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</si>
  <si>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</si>
  <si>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</si>
  <si>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</si>
  <si>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</si>
  <si>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</si>
  <si>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</si>
  <si>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</si>
  <si>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</si>
  <si>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</si>
  <si>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</si>
  <si>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</si>
  <si>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</si>
  <si>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</si>
  <si>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</si>
  <si>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</si>
  <si>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</si>
  <si>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</si>
  <si>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</si>
  <si>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</si>
  <si>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</si>
  <si>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</si>
  <si>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</si>
  <si>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</si>
  <si>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</si>
  <si>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</si>
  <si>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</si>
  <si>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</si>
  <si>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</si>
  <si>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</si>
  <si>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</si>
  <si>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</si>
  <si>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</si>
  <si>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</si>
  <si>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</si>
  <si>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</si>
  <si>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</si>
  <si>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</si>
  <si>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</si>
  <si>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</si>
  <si>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</si>
  <si>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</si>
  <si>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</si>
  <si>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</si>
  <si>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</si>
  <si>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</si>
  <si>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</si>
  <si>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</si>
  <si>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</si>
  <si>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</si>
  <si>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</si>
  <si>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</si>
  <si>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</si>
  <si>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</si>
  <si>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</si>
  <si>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</si>
  <si>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</si>
  <si>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</si>
  <si>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</si>
  <si>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</si>
  <si>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</si>
  <si>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</si>
  <si>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</si>
  <si>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</si>
  <si>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</si>
  <si>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</si>
  <si>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</si>
  <si>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</si>
  <si>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</si>
  <si>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</si>
  <si>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</si>
  <si>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</si>
  <si>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</si>
  <si>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</si>
  <si>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</si>
  <si>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</si>
  <si>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</si>
  <si>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</si>
  <si>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</si>
  <si>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</si>
  <si>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</si>
  <si>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</si>
  <si>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</si>
  <si>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</si>
  <si>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</si>
  <si>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</si>
  <si>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</si>
  <si>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</si>
  <si>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</si>
  <si>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</si>
  <si>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</si>
  <si>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</si>
  <si>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</si>
  <si>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</si>
  <si>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</si>
  <si>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</si>
  <si>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</si>
  <si>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</si>
  <si>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</si>
  <si>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</si>
  <si>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</si>
  <si>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</si>
  <si>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</si>
  <si>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</si>
  <si>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</si>
  <si>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</si>
  <si>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</si>
  <si>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</si>
  <si>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</si>
  <si>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</si>
  <si>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</si>
  <si>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</si>
  <si>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</si>
  <si>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</si>
  <si>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</si>
  <si>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</si>
  <si>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</si>
  <si>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</si>
  <si>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</si>
  <si>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</si>
  <si>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</si>
  <si>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</si>
  <si>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</si>
  <si>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</si>
  <si>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</si>
  <si>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</si>
  <si>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</si>
  <si>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</si>
  <si>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</si>
  <si>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</si>
  <si>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</si>
  <si>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</si>
  <si>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</si>
  <si>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</si>
  <si>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</si>
  <si>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</si>
  <si>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</si>
  <si>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</si>
  <si>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</si>
  <si>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</si>
  <si>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</si>
  <si>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</si>
  <si>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</si>
  <si>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</si>
  <si>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</si>
  <si>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</si>
  <si>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</si>
  <si>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</si>
  <si>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</si>
  <si>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</si>
  <si>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</si>
  <si>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</si>
  <si>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</si>
  <si>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</si>
  <si>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</si>
  <si>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</si>
  <si>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</si>
  <si>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</si>
  <si>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</si>
  <si>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</si>
  <si>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</si>
  <si>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</si>
  <si>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</si>
  <si>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</si>
  <si>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</si>
  <si>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</si>
  <si>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</si>
  <si>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</si>
  <si>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</si>
  <si>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</si>
  <si>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</si>
  <si>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</si>
  <si>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</si>
  <si>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</si>
  <si>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</si>
  <si>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</si>
  <si>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</si>
  <si>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</si>
  <si>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</si>
  <si>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</si>
  <si>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</si>
  <si>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</si>
  <si>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</si>
  <si>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</si>
  <si>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</si>
  <si>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</si>
  <si>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</si>
  <si>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</si>
  <si>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</si>
  <si>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</si>
  <si>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</si>
  <si>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</si>
  <si>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</si>
  <si>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</si>
  <si>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</si>
  <si>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</si>
  <si>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</si>
  <si>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</si>
  <si>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</si>
  <si>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</si>
  <si>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</si>
  <si>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</si>
  <si>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</si>
  <si>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</si>
  <si>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</si>
  <si>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</si>
  <si>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</si>
  <si>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</si>
  <si>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</si>
  <si>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</si>
  <si>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</si>
  <si>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</si>
  <si>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</si>
  <si>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</si>
  <si>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</si>
  <si>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</si>
  <si>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</si>
  <si>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</si>
  <si>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</si>
  <si>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</si>
  <si>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</si>
  <si>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</si>
  <si>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</si>
  <si>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</si>
  <si>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</si>
  <si>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</si>
  <si>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</si>
  <si>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</si>
  <si>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</si>
  <si>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</si>
  <si>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</si>
  <si>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</si>
  <si>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</si>
  <si>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</si>
  <si>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</si>
  <si>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</si>
  <si>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</si>
  <si>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</si>
  <si>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</si>
  <si>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</si>
  <si>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</si>
  <si>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</si>
  <si>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</si>
  <si>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</si>
  <si>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</si>
  <si>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</si>
  <si>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</si>
  <si>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</si>
  <si>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</si>
  <si>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</si>
  <si>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</si>
  <si>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</si>
  <si>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</si>
  <si>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</si>
  <si>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</si>
  <si>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</si>
  <si>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</si>
  <si>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</si>
  <si>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</si>
  <si>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</si>
  <si>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</si>
  <si>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</si>
  <si>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</si>
  <si>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</si>
  <si>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</si>
  <si>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</si>
  <si>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</si>
  <si>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</si>
  <si>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</si>
  <si>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</si>
  <si>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</si>
  <si>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</si>
  <si>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</si>
  <si>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</si>
  <si>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</si>
  <si>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</si>
  <si>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</si>
  <si>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</si>
  <si>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</si>
  <si>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</si>
  <si>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</si>
  <si>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</si>
  <si>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</si>
  <si>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</si>
  <si>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</si>
  <si>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</si>
  <si>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</si>
  <si>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</si>
  <si>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</si>
  <si>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</si>
  <si>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</si>
  <si>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</si>
  <si>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</si>
  <si>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</si>
  <si>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</si>
  <si>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</si>
  <si>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</si>
  <si>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</si>
  <si>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</si>
  <si>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</si>
  <si>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</si>
  <si>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</si>
  <si>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</si>
  <si>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</si>
  <si>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</si>
  <si>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</si>
  <si>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</si>
  <si>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</si>
  <si>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</si>
  <si>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</si>
  <si>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</si>
  <si>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</si>
  <si>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</si>
  <si>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</si>
  <si>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</si>
  <si>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</si>
  <si>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</si>
  <si>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</si>
  <si>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</si>
  <si>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</si>
  <si>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</si>
  <si>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</si>
  <si>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</si>
  <si>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</si>
  <si>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</si>
  <si>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</si>
  <si>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</si>
  <si>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</si>
  <si>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</si>
  <si>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</si>
  <si>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</si>
  <si>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</si>
  <si>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</si>
  <si>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</si>
  <si>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</si>
  <si>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</si>
  <si>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</si>
  <si>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</si>
  <si>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</si>
  <si>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</si>
  <si>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</si>
  <si>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</si>
  <si>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</si>
  <si>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</si>
  <si>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</si>
  <si>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</si>
  <si>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</si>
  <si>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</si>
  <si>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</si>
  <si>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</si>
  <si>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</si>
  <si>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</si>
  <si>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</si>
  <si>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</si>
  <si>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</si>
  <si>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</si>
  <si>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</si>
  <si>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</si>
  <si>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</si>
  <si>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</si>
  <si>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</si>
  <si>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</si>
  <si>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</si>
  <si>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</si>
  <si>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</si>
  <si>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</si>
  <si>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</si>
  <si>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</si>
  <si>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</si>
  <si>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</si>
  <si>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</si>
  <si>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</si>
  <si>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</si>
  <si>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</si>
  <si>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</si>
  <si>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</si>
  <si>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</si>
  <si>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</si>
  <si>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</si>
  <si>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</si>
  <si>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</si>
  <si>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</si>
  <si>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</si>
  <si>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</si>
  <si>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</si>
  <si>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</si>
  <si>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</si>
  <si>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</si>
  <si>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</si>
  <si>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</si>
  <si>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</si>
  <si>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</si>
  <si>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</si>
  <si>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</si>
  <si>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</si>
  <si>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</si>
  <si>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</si>
  <si>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</si>
  <si>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</si>
  <si>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</si>
  <si>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</si>
  <si>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</si>
  <si>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</si>
  <si>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</si>
  <si>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</si>
  <si>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</si>
  <si>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</si>
  <si>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</si>
  <si>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</si>
  <si>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</si>
  <si>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</si>
  <si>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</si>
  <si>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</si>
  <si>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</si>
  <si>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</si>
  <si>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</si>
  <si>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</si>
  <si>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</si>
  <si>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</si>
  <si>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</si>
  <si>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</si>
  <si>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</si>
  <si>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</si>
  <si>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</si>
  <si>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</si>
  <si>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</si>
  <si>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</si>
  <si>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</si>
  <si>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</si>
  <si>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</si>
  <si>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</si>
  <si>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</si>
  <si>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</si>
  <si>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</si>
  <si>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</si>
  <si>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</si>
  <si>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</si>
  <si>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</si>
  <si>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</si>
  <si>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</si>
  <si>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</si>
  <si>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</si>
  <si>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</si>
  <si>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</si>
  <si>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</si>
  <si>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</si>
  <si>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</si>
  <si>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</si>
  <si>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</si>
  <si>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</si>
  <si>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</si>
  <si>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</si>
  <si>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</si>
  <si>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</si>
  <si>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</si>
  <si>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</si>
  <si>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</si>
  <si>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</si>
  <si>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</si>
  <si>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</si>
  <si>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</si>
  <si>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</si>
  <si>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</si>
  <si>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</si>
  <si>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</si>
  <si>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</si>
  <si>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</si>
  <si>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</si>
  <si>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</si>
  <si>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</si>
  <si>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</si>
  <si>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</si>
  <si>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</si>
  <si>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</si>
  <si>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</si>
  <si>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</si>
  <si>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</si>
  <si>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</si>
  <si>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</si>
  <si>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</si>
  <si>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</si>
  <si>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</si>
  <si>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</si>
  <si>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</si>
  <si>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</si>
  <si>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</si>
  <si>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</si>
  <si>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</si>
  <si>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</si>
  <si>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</si>
  <si>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</si>
  <si>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</si>
  <si>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</si>
  <si>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</si>
  <si>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</si>
  <si>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</si>
  <si>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</si>
  <si>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</si>
  <si>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</si>
  <si>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</si>
  <si>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</si>
  <si>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</si>
  <si>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</si>
  <si>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</si>
  <si>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</si>
  <si>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</si>
  <si>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</si>
  <si>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</si>
  <si>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</si>
  <si>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</si>
  <si>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</si>
  <si>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</si>
  <si>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</si>
  <si>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</si>
  <si>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</si>
  <si>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</si>
  <si>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</si>
  <si>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</si>
  <si>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</si>
  <si>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</si>
  <si>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</si>
  <si>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</si>
  <si>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</si>
  <si>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</si>
  <si>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</si>
  <si>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</si>
  <si>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</si>
  <si>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</si>
  <si>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</si>
  <si>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</si>
  <si>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</si>
  <si>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</si>
  <si>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</si>
  <si>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</si>
  <si>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</si>
  <si>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</si>
  <si>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</si>
  <si>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</si>
  <si>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</si>
  <si>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</si>
  <si>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</si>
  <si>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</si>
  <si>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</si>
  <si>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</si>
  <si>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</si>
  <si>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</si>
  <si>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</si>
  <si>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</si>
  <si>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</si>
  <si>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</si>
  <si>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</si>
  <si>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</si>
  <si>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</si>
  <si>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</si>
  <si>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</si>
  <si>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</si>
  <si>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</si>
  <si>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</si>
  <si>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</si>
  <si>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</si>
  <si>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</si>
  <si>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</si>
  <si>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</si>
  <si>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</si>
  <si>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</si>
  <si>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</si>
  <si>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</si>
  <si>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</si>
  <si>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</si>
  <si>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</si>
  <si>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</si>
  <si>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</si>
  <si>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</si>
  <si>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</si>
  <si>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</si>
  <si>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</si>
  <si>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</si>
  <si>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</si>
  <si>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</si>
  <si>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</si>
  <si>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</si>
  <si>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</si>
  <si>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</si>
  <si>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</si>
  <si>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</si>
  <si>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</si>
  <si>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</si>
  <si>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</si>
  <si>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</si>
  <si>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</si>
  <si>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</si>
  <si>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</si>
  <si>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</si>
  <si>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</si>
  <si>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</si>
  <si>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</si>
  <si>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</si>
  <si>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</si>
  <si>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</si>
  <si>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</si>
  <si>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</si>
  <si>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</si>
  <si>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</si>
  <si>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</si>
  <si>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</si>
  <si>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</si>
  <si>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</si>
  <si>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</si>
  <si>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</si>
  <si>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</si>
  <si>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</si>
  <si>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</si>
  <si>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</si>
  <si>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</si>
  <si>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</si>
  <si>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</si>
  <si>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</si>
  <si>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</si>
  <si>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</si>
  <si>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</si>
  <si>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</si>
  <si>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</si>
  <si>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</si>
  <si>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</si>
  <si>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</si>
  <si>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</si>
  <si>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</si>
  <si>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</si>
  <si>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</si>
  <si>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</si>
  <si>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</si>
  <si>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</si>
  <si>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</si>
  <si>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</si>
  <si>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</si>
  <si>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</si>
  <si>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</si>
  <si>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</si>
  <si>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</si>
  <si>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</si>
  <si>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</si>
  <si>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</si>
  <si>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</si>
  <si>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</si>
  <si>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</si>
  <si>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</si>
  <si>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</si>
  <si>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</si>
  <si>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</si>
  <si>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</si>
  <si>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</si>
  <si>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</si>
  <si>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</si>
  <si>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</si>
  <si>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</si>
  <si>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</si>
  <si>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</si>
  <si>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</si>
  <si>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</si>
  <si>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</si>
  <si>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</si>
  <si>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</si>
  <si>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</si>
  <si>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</si>
  <si>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</si>
  <si>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</si>
  <si>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</si>
  <si>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</si>
  <si>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</si>
  <si>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</si>
  <si>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</si>
  <si>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</si>
  <si>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</si>
  <si>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</si>
  <si>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</si>
  <si>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</si>
  <si>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</si>
  <si>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</si>
  <si>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</si>
  <si>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</si>
  <si>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</si>
  <si>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</si>
  <si>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</si>
  <si>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</si>
  <si>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</si>
  <si>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</si>
  <si>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</si>
  <si>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</si>
  <si>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</si>
  <si>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</si>
  <si>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</si>
  <si>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</si>
  <si>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</si>
  <si>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</si>
  <si>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</si>
  <si>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</si>
  <si>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</si>
  <si>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</si>
  <si>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</si>
  <si>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</si>
  <si>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</si>
  <si>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</si>
  <si>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</si>
  <si>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</si>
  <si>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</si>
  <si>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</si>
  <si>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</si>
  <si>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</si>
  <si>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</si>
  <si>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</si>
  <si>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</si>
  <si>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</si>
  <si>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</si>
  <si>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</si>
  <si>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</si>
  <si>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</si>
  <si>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</si>
  <si>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</si>
  <si>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</si>
  <si>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</si>
  <si>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</si>
  <si>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</si>
  <si>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</si>
  <si>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</si>
  <si>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</si>
  <si>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</si>
  <si>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</si>
  <si>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</si>
  <si>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</si>
  <si>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</si>
  <si>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</si>
  <si>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</si>
  <si>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</si>
  <si>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</si>
  <si>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</si>
  <si>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</si>
  <si>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</si>
  <si>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</si>
  <si>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</si>
  <si>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</si>
  <si>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</si>
  <si>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</si>
  <si>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</si>
  <si>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</si>
  <si>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</si>
  <si>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</si>
  <si>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</si>
  <si>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</si>
  <si>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</si>
  <si>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</si>
  <si>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</si>
  <si>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</si>
  <si>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</si>
  <si>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</si>
  <si>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</si>
  <si>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</si>
  <si>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</si>
  <si>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</si>
  <si>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</si>
  <si>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</si>
  <si>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</si>
  <si>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</si>
  <si>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</si>
  <si>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</si>
  <si>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</si>
  <si>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</si>
  <si>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</si>
  <si>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</si>
  <si>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</si>
  <si>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</si>
  <si>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</si>
  <si>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</si>
  <si>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</si>
  <si>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</si>
  <si>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</si>
  <si>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</si>
  <si>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</si>
  <si>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</si>
  <si>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</si>
  <si>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</si>
  <si>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</si>
  <si>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</si>
  <si>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</si>
  <si>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</si>
  <si>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</si>
  <si>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</si>
  <si>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</si>
  <si>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</si>
  <si>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</si>
  <si>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</si>
  <si>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</si>
  <si>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</si>
  <si>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</si>
  <si>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</si>
  <si>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</si>
  <si>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</si>
  <si>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</si>
  <si>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</si>
  <si>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</si>
  <si>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</si>
  <si>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</si>
  <si>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</si>
  <si>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</si>
  <si>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</si>
  <si>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</si>
  <si>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</si>
  <si>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</si>
  <si>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</si>
  <si>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</si>
  <si>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</si>
  <si>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</si>
  <si>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</si>
  <si>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</si>
  <si>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</si>
  <si>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</si>
  <si>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</si>
  <si>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</si>
  <si>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</si>
  <si>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</si>
  <si>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</si>
  <si>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</si>
  <si>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</si>
  <si>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</si>
  <si>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</si>
  <si>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</si>
  <si>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</si>
  <si>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</si>
  <si>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</si>
  <si>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</si>
  <si>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</si>
  <si>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</si>
  <si>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</si>
  <si>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</si>
  <si>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</si>
  <si>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</si>
  <si>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</si>
  <si>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</si>
  <si>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</si>
  <si>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</si>
  <si>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</si>
  <si>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</si>
  <si>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</si>
  <si>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</si>
  <si>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</si>
  <si>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</si>
  <si>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</si>
  <si>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</si>
  <si>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</si>
  <si>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</si>
  <si>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</si>
  <si>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</si>
  <si>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</si>
  <si>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</si>
  <si>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</si>
  <si>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</si>
  <si>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</si>
  <si>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</si>
  <si>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</si>
  <si>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</si>
  <si>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</si>
  <si>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</si>
  <si>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</si>
  <si>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</si>
  <si>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</si>
  <si>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</si>
  <si>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</si>
  <si>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</si>
  <si>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</si>
  <si>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</si>
  <si>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</si>
  <si>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</si>
  <si>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</si>
  <si>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</si>
  <si>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</si>
  <si>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</si>
  <si>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</si>
  <si>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</si>
  <si>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</si>
  <si>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</si>
  <si>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</si>
  <si>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</si>
  <si>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</si>
  <si>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</si>
  <si>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</si>
  <si>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</si>
  <si>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</si>
  <si>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</si>
  <si>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</si>
  <si>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</si>
  <si>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</si>
  <si>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</si>
  <si>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</si>
  <si>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</si>
  <si>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</si>
  <si>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</si>
  <si>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</si>
  <si>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</si>
  <si>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</si>
  <si>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</si>
  <si>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</si>
  <si>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</si>
  <si>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</si>
  <si>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</si>
  <si>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</si>
  <si>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</si>
  <si>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</si>
  <si>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</si>
  <si>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</si>
  <si>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</si>
  <si>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</si>
  <si>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</si>
  <si>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</si>
  <si>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</si>
  <si>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</si>
  <si>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</si>
  <si>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</si>
  <si>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</si>
  <si>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</si>
  <si>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</si>
  <si>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</si>
  <si>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</si>
  <si>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</si>
  <si>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</si>
  <si>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</si>
  <si>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</si>
  <si>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</si>
  <si>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</si>
  <si>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</si>
  <si>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</si>
  <si>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</si>
  <si>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</si>
  <si>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</si>
  <si>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</si>
  <si>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</si>
  <si>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</si>
  <si>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</si>
  <si>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</si>
  <si>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</si>
  <si>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</si>
  <si>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</si>
  <si>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</si>
  <si>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</si>
  <si>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</si>
  <si>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</si>
  <si>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</si>
  <si>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</si>
  <si>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</si>
  <si>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</si>
  <si>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</si>
  <si>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</si>
  <si>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</si>
  <si>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</si>
  <si>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</si>
  <si>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</si>
  <si>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</si>
  <si>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</si>
  <si>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</si>
  <si>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</si>
  <si>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</si>
  <si>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</si>
  <si>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</si>
  <si>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</si>
  <si>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</si>
  <si>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</si>
  <si>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</si>
  <si>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</si>
  <si>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</si>
  <si>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</si>
  <si>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</si>
  <si>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</si>
  <si>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</si>
  <si>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</si>
  <si>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</si>
  <si>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</si>
  <si>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</si>
  <si>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</si>
  <si>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</si>
  <si>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</si>
  <si>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</si>
  <si>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</si>
  <si>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</si>
  <si>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</si>
  <si>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</si>
  <si>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</si>
  <si>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</si>
  <si>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</si>
  <si>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</si>
  <si>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</si>
  <si>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</si>
  <si>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</si>
  <si>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</si>
  <si>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</si>
  <si>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</si>
  <si>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</si>
  <si>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</si>
  <si>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</si>
  <si>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</si>
  <si>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</si>
  <si>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</si>
  <si>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</si>
  <si>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</si>
  <si>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</si>
  <si>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</si>
  <si>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</si>
  <si>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</si>
  <si>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</si>
  <si>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</si>
  <si>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</si>
  <si>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</si>
  <si>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</si>
  <si>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</si>
  <si>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</si>
  <si>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</si>
  <si>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</si>
  <si>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</si>
  <si>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</si>
  <si>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</si>
  <si>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</si>
  <si>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</si>
  <si>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</si>
  <si>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</si>
  <si>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</si>
  <si>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</si>
  <si>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</si>
  <si>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</si>
  <si>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</si>
  <si>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</si>
  <si>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</si>
  <si>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</si>
  <si>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</si>
  <si>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</si>
  <si>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</si>
  <si>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</si>
  <si>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</si>
  <si>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</si>
  <si>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</si>
  <si>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</si>
  <si>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</si>
  <si>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</si>
  <si>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</si>
  <si>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</si>
  <si>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</si>
  <si>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</si>
  <si>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</si>
  <si>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</si>
  <si>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</si>
  <si>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</si>
  <si>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</si>
  <si>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</si>
  <si>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</si>
  <si>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</si>
  <si>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</si>
  <si>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</si>
  <si>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</si>
  <si>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</si>
  <si>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</si>
  <si>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</si>
  <si>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</si>
  <si>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</si>
  <si>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</si>
  <si>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</si>
  <si>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</si>
  <si>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</si>
  <si>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</si>
  <si>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</si>
  <si>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</si>
  <si>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</si>
  <si>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</si>
  <si>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</si>
  <si>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</si>
  <si>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</si>
  <si>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</si>
  <si>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</si>
  <si>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</si>
  <si>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</si>
  <si>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</si>
  <si>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</si>
  <si>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</si>
  <si>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</si>
  <si>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</si>
  <si>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</si>
  <si>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</si>
  <si>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</si>
  <si>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</si>
  <si>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</si>
  <si>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</si>
  <si>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</si>
  <si>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</si>
  <si>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</si>
  <si>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</si>
  <si>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</si>
  <si>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</si>
  <si>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</si>
  <si>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</si>
  <si>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</si>
  <si>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</si>
  <si>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</si>
  <si>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</si>
  <si>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</si>
  <si>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</si>
  <si>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</si>
  <si>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</si>
  <si>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</si>
  <si>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</si>
  <si>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</si>
  <si>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</si>
  <si>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</si>
  <si>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</si>
  <si>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</si>
  <si>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</si>
  <si>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</si>
  <si>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</si>
  <si>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</si>
  <si>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</si>
  <si>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</si>
  <si>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</si>
  <si>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</si>
  <si>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</si>
  <si>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</si>
  <si>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</si>
  <si>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</si>
  <si>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</si>
  <si>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</si>
  <si>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</si>
  <si>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</si>
  <si>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</si>
  <si>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</si>
  <si>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</si>
  <si>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</si>
  <si>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</si>
  <si>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</si>
  <si>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</si>
  <si>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</si>
  <si>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</si>
  <si>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</si>
  <si>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</si>
  <si>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</si>
  <si>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</si>
  <si>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</si>
  <si>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</si>
  <si>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</si>
  <si>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</si>
  <si>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</si>
  <si>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</si>
  <si>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</si>
  <si>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</si>
  <si>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</si>
  <si>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</si>
  <si>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</si>
  <si>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</si>
  <si>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</si>
  <si>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</si>
  <si>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</si>
  <si>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</si>
  <si>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</si>
  <si>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</si>
  <si>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</si>
  <si>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</si>
  <si>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</si>
  <si>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</si>
  <si>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</si>
  <si>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</si>
  <si>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</si>
  <si>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</si>
  <si>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</si>
  <si>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</si>
  <si>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</si>
  <si>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</si>
  <si>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</si>
  <si>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</si>
  <si>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</si>
  <si>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</si>
  <si>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</si>
  <si>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</si>
  <si>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</si>
  <si>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</si>
  <si>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</si>
  <si>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</si>
  <si>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</si>
  <si>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</si>
  <si>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</si>
  <si>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</si>
  <si>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</si>
  <si>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</si>
  <si>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</si>
  <si>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</si>
  <si>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</si>
  <si>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</si>
  <si>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</si>
  <si>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</si>
  <si>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</si>
  <si>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</si>
  <si>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</si>
  <si>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</si>
  <si>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</si>
  <si>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</si>
  <si>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</si>
  <si>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</si>
  <si>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</si>
  <si>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</si>
  <si>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</si>
  <si>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</si>
  <si>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</si>
  <si>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</si>
  <si>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</si>
  <si>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</si>
  <si>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</si>
  <si>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</si>
  <si>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</si>
  <si>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</si>
  <si>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</si>
  <si>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</si>
  <si>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</si>
  <si>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</si>
  <si>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</si>
  <si>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</si>
  <si>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</si>
  <si>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</si>
  <si>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</si>
  <si>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</si>
  <si>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</si>
  <si>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</si>
  <si>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</si>
  <si>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</si>
  <si>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</si>
  <si>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</si>
  <si>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</si>
  <si>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</si>
  <si>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</si>
  <si>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</si>
  <si>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</si>
  <si>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</si>
  <si>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</si>
  <si>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</si>
  <si>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</si>
  <si>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</si>
  <si>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</si>
  <si>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</si>
  <si>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</si>
  <si>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</si>
  <si>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</si>
  <si>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</si>
  <si>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</si>
  <si>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</si>
  <si>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</si>
  <si>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</si>
  <si>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</si>
  <si>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</si>
  <si>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</si>
  <si>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</si>
  <si>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</si>
  <si>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</si>
  <si>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</si>
  <si>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</si>
  <si>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</si>
  <si>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</si>
  <si>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</si>
  <si>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</si>
  <si>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</si>
  <si>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</si>
  <si>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</si>
  <si>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</si>
  <si>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</si>
  <si>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</si>
  <si>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</si>
  <si>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</si>
  <si>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</si>
  <si>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</si>
  <si>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</si>
  <si>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</si>
  <si>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</si>
  <si>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</si>
  <si>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</si>
  <si>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</si>
  <si>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</si>
  <si>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</si>
  <si>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</si>
  <si>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</si>
  <si>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</si>
  <si>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</si>
  <si>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</si>
  <si>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</si>
  <si>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</si>
  <si>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</si>
  <si>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</si>
  <si>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</si>
  <si>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</si>
  <si>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</si>
  <si>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</si>
  <si>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</si>
  <si>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</si>
  <si>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</si>
  <si>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</si>
  <si>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</si>
  <si>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</si>
  <si>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</si>
  <si>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</si>
  <si>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</si>
  <si>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</si>
  <si>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</si>
  <si>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</si>
  <si>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</si>
  <si>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</si>
  <si>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</si>
  <si>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</si>
  <si>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</si>
  <si>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</si>
  <si>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</si>
  <si>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</si>
  <si>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</si>
  <si>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</si>
  <si>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</si>
  <si>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</si>
  <si>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</si>
  <si>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</si>
  <si>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</si>
  <si>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</si>
  <si>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</si>
  <si>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</si>
  <si>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</si>
  <si>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</si>
  <si>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</si>
  <si>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</si>
  <si>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</si>
  <si>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</si>
  <si>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</si>
  <si>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</si>
  <si>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</si>
  <si>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</si>
  <si>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</si>
  <si>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</si>
  <si>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</si>
  <si>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</si>
  <si>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</si>
  <si>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</si>
  <si>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</si>
  <si>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</si>
  <si>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</si>
  <si>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</si>
  <si>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</si>
  <si>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</si>
  <si>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</si>
  <si>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</si>
  <si>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</si>
  <si>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</si>
  <si>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</si>
  <si>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</si>
  <si>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</si>
  <si>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</si>
  <si>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</si>
  <si>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</si>
  <si>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</si>
  <si>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</si>
  <si>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</si>
  <si>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</si>
  <si>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</si>
  <si>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</si>
  <si>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</si>
  <si>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</si>
  <si>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</si>
  <si>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</si>
  <si>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</si>
  <si>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</si>
  <si>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</si>
  <si>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</si>
  <si>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</si>
  <si>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</si>
  <si>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</si>
  <si>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</si>
  <si>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</si>
  <si>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</si>
  <si>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</si>
  <si>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</si>
  <si>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</si>
  <si>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</si>
  <si>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</si>
  <si>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</si>
  <si>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</si>
  <si>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</si>
  <si>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</si>
  <si>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</si>
  <si>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</si>
  <si>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</si>
  <si>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</si>
  <si>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</si>
  <si>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</si>
  <si>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</si>
  <si>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</si>
  <si>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</si>
  <si>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</si>
  <si>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</si>
  <si>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</si>
  <si>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</si>
  <si>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</si>
  <si>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</si>
  <si>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</si>
  <si>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</si>
  <si>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</si>
  <si>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</si>
  <si>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</si>
  <si>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</si>
  <si>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</si>
  <si>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</si>
  <si>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</si>
  <si>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</si>
  <si>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</si>
  <si>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</si>
  <si>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</si>
  <si>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</si>
  <si>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</si>
  <si>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</si>
  <si>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</si>
  <si>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</si>
  <si>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</si>
  <si>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</si>
  <si>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</si>
  <si>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</si>
  <si>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</si>
  <si>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</si>
  <si>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</si>
  <si>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</si>
  <si>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</si>
  <si>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</si>
  <si>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</si>
  <si>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</si>
  <si>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</si>
  <si>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</si>
  <si>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</si>
  <si>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</si>
  <si>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</si>
  <si>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</si>
  <si>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</si>
  <si>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</si>
  <si>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</si>
  <si>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</si>
  <si>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</si>
  <si>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</si>
  <si>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</si>
  <si>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</si>
  <si>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</si>
  <si>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</si>
  <si>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</si>
  <si>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</si>
  <si>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</si>
  <si>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</si>
  <si>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</si>
  <si>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</si>
  <si>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</si>
  <si>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</si>
  <si>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</si>
  <si>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</si>
  <si>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</si>
  <si>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</si>
  <si>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</si>
  <si>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</si>
  <si>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</si>
  <si>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</si>
  <si>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</si>
  <si>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</si>
  <si>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</si>
  <si>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</si>
  <si>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</si>
  <si>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</si>
  <si>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</si>
  <si>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</si>
  <si>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</si>
  <si>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</si>
  <si>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</si>
  <si>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</si>
  <si>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</si>
  <si>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</si>
  <si>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</si>
  <si>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</si>
  <si>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</si>
  <si>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</si>
  <si>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</si>
  <si>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</si>
  <si>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</si>
  <si>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</si>
  <si>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</si>
  <si>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</si>
  <si>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</si>
  <si>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</si>
  <si>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</si>
  <si>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</si>
  <si>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</si>
  <si>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</si>
  <si>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</si>
  <si>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</si>
  <si>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</si>
  <si>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</si>
  <si>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</si>
  <si>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</si>
  <si>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</si>
  <si>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</si>
  <si>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</si>
  <si>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</si>
  <si>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</si>
  <si>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</si>
  <si>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</si>
  <si>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</si>
  <si>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</si>
  <si>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</si>
  <si>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</si>
  <si>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</si>
  <si>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</si>
  <si>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</si>
  <si>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</si>
  <si>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</si>
  <si>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</si>
  <si>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</si>
  <si>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</si>
  <si>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</si>
  <si>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</si>
  <si>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</si>
  <si>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</si>
  <si>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</si>
  <si>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</si>
  <si>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</si>
  <si>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</si>
  <si>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</si>
  <si>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</si>
  <si>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</si>
  <si>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</si>
  <si>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</si>
  <si>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</si>
  <si>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</si>
  <si>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</si>
  <si>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</si>
  <si>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</si>
  <si>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</si>
  <si>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</si>
  <si>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</si>
  <si>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</si>
  <si>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</si>
  <si>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</si>
  <si>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</si>
  <si>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</si>
  <si>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</si>
  <si>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</si>
  <si>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</si>
  <si>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</si>
  <si>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</si>
  <si>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</si>
  <si>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</si>
  <si>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</si>
  <si>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</si>
  <si>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</si>
  <si>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</si>
  <si>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</si>
  <si>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</si>
  <si>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</si>
  <si>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</si>
  <si>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</si>
  <si>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</si>
  <si>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</si>
  <si>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</si>
  <si>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</si>
  <si>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</si>
  <si>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</si>
  <si>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</si>
  <si>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</si>
  <si>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</si>
  <si>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</si>
  <si>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</si>
  <si>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</si>
  <si>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</si>
  <si>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</si>
  <si>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</si>
  <si>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</si>
  <si>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</si>
  <si>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</si>
  <si>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</si>
  <si>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</si>
  <si>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</si>
  <si>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</si>
  <si>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</si>
  <si>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</si>
  <si>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</si>
  <si>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</si>
  <si>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</si>
  <si>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</si>
  <si>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</si>
  <si>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</si>
  <si>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</si>
  <si>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</si>
  <si>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</si>
  <si>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</si>
  <si>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</si>
  <si>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</si>
  <si>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</si>
  <si>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</si>
  <si>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</si>
  <si>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</si>
  <si>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</si>
  <si>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</si>
  <si>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</si>
  <si>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</si>
  <si>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</si>
  <si>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</si>
  <si>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</si>
  <si>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</si>
  <si>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</si>
  <si>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</si>
  <si>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</si>
  <si>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</si>
  <si>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</si>
  <si>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</si>
  <si>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</si>
  <si>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</si>
  <si>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</si>
  <si>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</si>
  <si>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</si>
  <si>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</si>
  <si>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</si>
  <si>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</si>
  <si>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</si>
  <si>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</si>
  <si>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</si>
  <si>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</si>
  <si>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</si>
  <si>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</si>
  <si>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</si>
  <si>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</si>
  <si>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</si>
  <si>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</si>
  <si>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</si>
  <si>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</si>
  <si>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</si>
  <si>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</si>
  <si>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</si>
  <si>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</si>
  <si>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</si>
  <si>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</si>
  <si>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</si>
  <si>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</si>
  <si>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</si>
  <si>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</si>
  <si>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</si>
  <si>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</si>
  <si>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</si>
  <si>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</si>
  <si>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</si>
  <si>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</si>
  <si>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</si>
  <si>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</si>
  <si>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</si>
  <si>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</si>
  <si>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</si>
  <si>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</si>
  <si>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</si>
  <si>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</si>
  <si>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</si>
  <si>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</si>
  <si>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</si>
  <si>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</si>
  <si>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</si>
  <si>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</si>
  <si>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</si>
  <si>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</si>
  <si>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</si>
  <si>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</si>
  <si>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</si>
  <si>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</si>
  <si>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</si>
  <si>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</si>
  <si>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</si>
  <si>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</si>
  <si>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</si>
  <si>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</si>
  <si>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</si>
  <si>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</si>
  <si>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</si>
  <si>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</si>
  <si>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</si>
  <si>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</si>
  <si>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</si>
  <si>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</si>
  <si>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</si>
  <si>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</si>
  <si>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</si>
  <si>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</si>
  <si>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</si>
  <si>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</si>
  <si>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</si>
  <si>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</si>
  <si>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</si>
  <si>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</si>
  <si>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</si>
  <si>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</si>
  <si>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</si>
  <si>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</si>
  <si>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</si>
  <si>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</si>
  <si>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</si>
  <si>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</si>
  <si>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</si>
  <si>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</si>
  <si>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</si>
  <si>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</si>
  <si>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</si>
  <si>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</si>
  <si>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</si>
  <si>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</si>
  <si>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</si>
  <si>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</si>
  <si>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</si>
  <si>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</si>
  <si>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</si>
  <si>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</si>
  <si>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</si>
  <si>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</si>
  <si>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</si>
  <si>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</si>
  <si>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</si>
  <si>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</si>
  <si>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</si>
  <si>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</si>
  <si>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</si>
  <si>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</si>
  <si>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</si>
  <si>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</si>
  <si>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</si>
  <si>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</si>
  <si>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</si>
  <si>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</si>
  <si>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</si>
  <si>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</si>
  <si>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</si>
  <si>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</si>
  <si>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</si>
  <si>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</si>
  <si>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</si>
  <si>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</si>
  <si>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</si>
  <si>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</si>
  <si>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</si>
  <si>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</si>
  <si>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</si>
  <si>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</si>
  <si>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</si>
  <si>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</si>
  <si>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</si>
  <si>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</si>
  <si>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</si>
  <si>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</si>
  <si>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</si>
  <si>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</si>
  <si>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</si>
  <si>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</si>
  <si>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</si>
  <si>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</si>
  <si>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</si>
  <si>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</si>
  <si>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</si>
  <si>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</si>
  <si>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</si>
  <si>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</si>
  <si>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</si>
  <si>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</si>
  <si>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</si>
  <si>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</si>
  <si>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</si>
  <si>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</si>
  <si>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</si>
  <si>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</si>
  <si>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</si>
  <si>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</si>
  <si>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</si>
  <si>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</si>
  <si>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</si>
  <si>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</si>
  <si>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</si>
  <si>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</si>
  <si>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</si>
  <si>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</si>
  <si>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</si>
  <si>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</si>
  <si>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</si>
  <si>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</si>
  <si>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</si>
  <si>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</si>
  <si>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</si>
  <si>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</si>
  <si>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</si>
  <si>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</si>
  <si>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</si>
  <si>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</si>
  <si>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</si>
  <si>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</si>
  <si>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</si>
  <si>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</si>
  <si>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</si>
  <si>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</si>
  <si>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</si>
  <si>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</si>
  <si>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</si>
  <si>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</si>
  <si>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</si>
  <si>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</si>
  <si>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</si>
  <si>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</si>
  <si>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</si>
  <si>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</si>
  <si>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</si>
  <si>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</si>
  <si>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</si>
  <si>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</si>
  <si>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</si>
  <si>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</si>
  <si>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</si>
  <si>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</si>
  <si>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</si>
  <si>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</si>
  <si>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</si>
  <si>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</si>
  <si>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</si>
  <si>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</si>
  <si>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</si>
  <si>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</si>
  <si>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</si>
  <si>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</si>
  <si>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</si>
  <si>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</si>
  <si>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</si>
  <si>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</si>
  <si>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</si>
  <si>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</si>
  <si>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</si>
  <si>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</si>
  <si>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</si>
  <si>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</si>
  <si>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</si>
  <si>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</si>
  <si>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</si>
  <si>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</si>
  <si>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</si>
  <si>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</si>
  <si>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</si>
  <si>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</si>
  <si>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</si>
  <si>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</si>
  <si>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</si>
  <si>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</si>
  <si>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</si>
  <si>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</si>
  <si>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</si>
  <si>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</si>
  <si>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</si>
  <si>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</si>
  <si>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</si>
  <si>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</si>
  <si>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</si>
  <si>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</si>
  <si>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</si>
  <si>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</si>
  <si>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</si>
  <si>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</si>
  <si>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</si>
  <si>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</si>
  <si>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</si>
  <si>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</si>
  <si>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</si>
  <si>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</si>
  <si>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</si>
  <si>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</si>
  <si>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</si>
  <si>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</si>
  <si>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</si>
  <si>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</si>
  <si>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</si>
  <si>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</si>
  <si>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</si>
  <si>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</si>
  <si>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</si>
  <si>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</si>
  <si>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</si>
  <si>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</si>
  <si>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</si>
  <si>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</si>
  <si>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</si>
  <si>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</si>
  <si>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</si>
  <si>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</si>
  <si>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</si>
  <si>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</si>
  <si>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</si>
  <si>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</si>
  <si>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</si>
  <si>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</si>
  <si>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</si>
  <si>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</si>
  <si>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</si>
  <si>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</si>
  <si>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</si>
  <si>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</si>
  <si>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</si>
  <si>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</si>
  <si>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</si>
  <si>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</si>
  <si>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</si>
  <si>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</si>
  <si>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</si>
  <si>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</si>
  <si>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</si>
  <si>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</si>
  <si>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</si>
  <si>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</si>
  <si>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</si>
  <si>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</si>
  <si>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</si>
  <si>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</si>
  <si>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</si>
  <si>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</si>
  <si>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</si>
  <si>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</si>
  <si>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</si>
  <si>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</si>
  <si>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</si>
  <si>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</si>
  <si>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</si>
  <si>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</si>
  <si>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</si>
  <si>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</si>
  <si>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</si>
  <si>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</si>
  <si>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</si>
  <si>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</si>
  <si>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</si>
  <si>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</si>
  <si>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</si>
  <si>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</si>
  <si>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</si>
  <si>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</si>
  <si>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</si>
  <si>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</si>
  <si>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</si>
  <si>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</si>
  <si>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</si>
  <si>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</si>
  <si>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</si>
  <si>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</si>
  <si>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</si>
  <si>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</si>
  <si>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</si>
  <si>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</si>
  <si>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</si>
  <si>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</si>
  <si>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</si>
  <si>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</si>
  <si>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</si>
  <si>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</si>
  <si>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</si>
  <si>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</si>
  <si>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</si>
  <si>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</si>
  <si>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</si>
  <si>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</si>
  <si>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</si>
  <si>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</si>
  <si>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</si>
  <si>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</si>
  <si>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</si>
  <si>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</si>
  <si>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</si>
  <si>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</si>
  <si>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</si>
  <si>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</si>
  <si>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</si>
  <si>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</si>
  <si>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</si>
  <si>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</si>
  <si>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</si>
  <si>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</si>
  <si>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</si>
  <si>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</si>
  <si>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</si>
  <si>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</si>
  <si>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</si>
  <si>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</si>
  <si>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</si>
  <si>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</si>
  <si>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</si>
  <si>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</si>
  <si>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</si>
  <si>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</si>
  <si>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</si>
  <si>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</si>
  <si>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</si>
  <si>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</si>
  <si>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</si>
  <si>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</si>
  <si>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</si>
  <si>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</si>
  <si>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</si>
  <si>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</si>
  <si>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</si>
  <si>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</si>
  <si>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</si>
  <si>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</si>
  <si>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</si>
  <si>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</si>
  <si>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</si>
  <si>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</si>
  <si>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</si>
  <si>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</si>
  <si>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</si>
  <si>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</si>
  <si>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</si>
  <si>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</si>
  <si>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</si>
  <si>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</si>
  <si>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</si>
  <si>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</si>
  <si>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</si>
  <si>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</si>
  <si>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</si>
  <si>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</si>
  <si>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</si>
  <si>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</si>
  <si>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</si>
  <si>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</si>
  <si>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</si>
  <si>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</si>
  <si>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</si>
  <si>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</si>
  <si>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</si>
  <si>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</si>
  <si>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</si>
  <si>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</si>
  <si>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</si>
  <si>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</si>
  <si>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</si>
  <si>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</si>
  <si>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</si>
  <si>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</si>
  <si>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</si>
  <si>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</si>
  <si>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</si>
  <si>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</si>
  <si>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</si>
  <si>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</si>
  <si>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</si>
  <si>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</si>
  <si>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</si>
  <si>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</si>
  <si>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</si>
  <si>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</si>
  <si>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</si>
  <si>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</si>
  <si>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</si>
  <si>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</si>
  <si>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</si>
  <si>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</si>
  <si>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</si>
  <si>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</si>
  <si>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</si>
  <si>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</si>
  <si>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</si>
  <si>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</si>
  <si>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</si>
  <si>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</si>
  <si>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</si>
  <si>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</si>
  <si>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</si>
  <si>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</si>
  <si>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</si>
  <si>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</si>
  <si>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</si>
  <si>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</si>
  <si>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</si>
  <si>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</si>
  <si>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</si>
  <si>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</si>
  <si>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</si>
  <si>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</si>
  <si>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</si>
  <si>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</si>
  <si>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</si>
  <si>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</si>
  <si>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</si>
  <si>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</si>
  <si>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</si>
  <si>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</si>
  <si>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</si>
  <si>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</si>
  <si>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</si>
  <si>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</si>
  <si>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</si>
  <si>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</si>
  <si>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</si>
  <si>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</si>
  <si>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</si>
  <si>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</si>
  <si>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</si>
  <si>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</si>
  <si>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</si>
  <si>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</si>
  <si>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</si>
  <si>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</si>
  <si>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</si>
  <si>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</si>
  <si>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</si>
  <si>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</si>
  <si>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</si>
  <si>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</si>
  <si>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</si>
  <si>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</si>
  <si>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</si>
  <si>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</si>
  <si>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</si>
  <si>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</si>
  <si>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</si>
  <si>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</si>
  <si>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</si>
  <si>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</si>
  <si>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</si>
  <si>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</si>
  <si>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</si>
  <si>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</si>
  <si>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</si>
  <si>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</si>
  <si>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</si>
  <si>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</si>
  <si>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</si>
  <si>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</si>
  <si>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</si>
  <si>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</si>
  <si>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</si>
  <si>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</si>
  <si>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</si>
  <si>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</si>
  <si>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</si>
  <si>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</si>
  <si>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</si>
  <si>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</si>
  <si>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</si>
  <si>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</si>
  <si>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</si>
  <si>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</si>
  <si>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</si>
  <si>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</si>
  <si>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</si>
  <si>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</si>
  <si>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</si>
  <si>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</si>
  <si>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</si>
  <si>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</si>
  <si>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</si>
  <si>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</si>
  <si>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</si>
  <si>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</si>
  <si>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</si>
  <si>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</si>
  <si>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</si>
  <si>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</si>
  <si>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</si>
  <si>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</si>
  <si>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</si>
  <si>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</si>
  <si>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</si>
  <si>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</si>
  <si>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</si>
  <si>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</si>
  <si>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</si>
  <si>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</si>
  <si>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</si>
  <si>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</si>
  <si>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</si>
  <si>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</si>
  <si>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</si>
  <si>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</si>
  <si>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</si>
  <si>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</si>
  <si>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</si>
  <si>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</si>
  <si>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</si>
  <si>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</si>
  <si>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</si>
  <si>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</si>
  <si>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</si>
  <si>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</si>
  <si>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</si>
  <si>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</si>
  <si>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</si>
  <si>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</si>
  <si>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</si>
  <si>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</si>
  <si>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</si>
  <si>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</si>
  <si>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</si>
  <si>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</si>
  <si>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</si>
  <si>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</si>
  <si>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</si>
  <si>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</si>
  <si>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</si>
  <si>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</si>
  <si>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</si>
  <si>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</si>
  <si>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</si>
  <si>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</si>
  <si>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</si>
  <si>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</si>
  <si>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</si>
  <si>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</si>
  <si>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</si>
  <si>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</si>
  <si>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</si>
  <si>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</si>
  <si>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</si>
  <si>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</si>
  <si>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</si>
  <si>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</si>
  <si>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</si>
  <si>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</si>
  <si>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</si>
  <si>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</si>
  <si>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</si>
  <si>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</si>
  <si>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</si>
  <si>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</si>
  <si>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</si>
  <si>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</si>
  <si>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</si>
  <si>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</si>
  <si>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</si>
  <si>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</si>
  <si>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</si>
  <si>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</si>
  <si>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</si>
  <si>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</si>
  <si>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</si>
  <si>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</si>
  <si>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</si>
  <si>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</si>
  <si>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</si>
  <si>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</si>
  <si>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</si>
  <si>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</si>
  <si>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</si>
  <si>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</si>
  <si>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</si>
  <si>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</si>
  <si>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</si>
  <si>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</si>
  <si>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</si>
  <si>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</si>
  <si>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</si>
  <si>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</si>
  <si>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</si>
  <si>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</si>
  <si>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</si>
  <si>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</si>
  <si>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</si>
  <si>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</si>
  <si>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</si>
  <si>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</si>
  <si>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</si>
  <si>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</si>
  <si>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</si>
  <si>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</si>
  <si>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</si>
  <si>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</si>
  <si>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</si>
  <si>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</si>
  <si>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</si>
  <si>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</si>
  <si>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</si>
  <si>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</si>
  <si>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</si>
  <si>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</si>
  <si>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</si>
  <si>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</si>
  <si>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</si>
  <si>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</si>
  <si>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</si>
  <si>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</si>
  <si>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</si>
  <si>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</si>
  <si>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</si>
  <si>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</si>
  <si>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</si>
  <si>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</si>
  <si>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</si>
  <si>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</si>
  <si>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</si>
  <si>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</si>
  <si>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</si>
  <si>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</si>
  <si>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</si>
  <si>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</si>
  <si>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</si>
  <si>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</si>
  <si>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</si>
  <si>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</si>
  <si>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</si>
  <si>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</si>
  <si>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</si>
  <si>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</si>
  <si>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</si>
  <si>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</si>
  <si>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</si>
  <si>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</si>
  <si>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</si>
  <si>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</si>
  <si>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</si>
  <si>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</si>
  <si>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</si>
  <si>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</si>
  <si>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</si>
  <si>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</si>
  <si>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</si>
  <si>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</si>
  <si>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</si>
  <si>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</si>
  <si>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</si>
  <si>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</si>
  <si>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</si>
  <si>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</si>
  <si>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</si>
  <si>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</si>
  <si>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</si>
  <si>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</si>
  <si>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</si>
  <si>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</si>
  <si>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</si>
  <si>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</si>
  <si>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</si>
  <si>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</si>
  <si>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</si>
  <si>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</si>
  <si>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</si>
  <si>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</si>
  <si>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</si>
  <si>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</si>
  <si>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</si>
  <si>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</si>
  <si>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</si>
  <si>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</si>
  <si>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</si>
  <si>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</si>
  <si>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</si>
  <si>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</si>
  <si>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</si>
  <si>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</si>
  <si>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</si>
  <si>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</si>
  <si>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</si>
  <si>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</si>
  <si>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</si>
  <si>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</si>
  <si>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</si>
  <si>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</si>
  <si>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</si>
  <si>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</si>
  <si>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</si>
  <si>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</si>
  <si>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</si>
  <si>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</si>
  <si>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</si>
  <si>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</si>
  <si>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</si>
  <si>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</si>
  <si>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</si>
  <si>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</si>
  <si>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</si>
  <si>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</si>
  <si>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</si>
  <si>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</si>
  <si>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</si>
  <si>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</si>
  <si>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</si>
  <si>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</si>
  <si>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</si>
  <si>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</si>
  <si>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</si>
  <si>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</si>
  <si>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</si>
  <si>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</si>
  <si>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</si>
  <si>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</si>
  <si>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</si>
  <si>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</si>
  <si>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</si>
  <si>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</si>
  <si>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</si>
  <si>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</si>
  <si>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</si>
  <si>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</si>
  <si>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</si>
  <si>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</si>
  <si>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</si>
  <si>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</si>
  <si>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</si>
  <si>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</si>
  <si>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</si>
  <si>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</si>
  <si>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</si>
  <si>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</si>
  <si>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</si>
  <si>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</si>
  <si>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</si>
  <si>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</si>
  <si>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</si>
  <si>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</si>
  <si>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</si>
  <si>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</si>
  <si>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</si>
  <si>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</si>
  <si>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</si>
  <si>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</si>
  <si>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</si>
  <si>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</si>
  <si>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</si>
  <si>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</si>
  <si>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</si>
  <si>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</si>
  <si>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</si>
  <si>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</si>
  <si>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</si>
  <si>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</si>
  <si>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</si>
  <si>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</si>
  <si>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</si>
  <si>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</si>
  <si>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</si>
  <si>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</si>
  <si>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</si>
  <si>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</si>
  <si>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</si>
  <si>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</si>
  <si>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</si>
  <si>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</si>
  <si>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</si>
  <si>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</si>
  <si>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</si>
  <si>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</si>
  <si>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</si>
  <si>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</si>
  <si>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</si>
  <si>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</si>
  <si>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</si>
  <si>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</si>
  <si>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</si>
  <si>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</si>
  <si>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</si>
  <si>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</si>
  <si>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</si>
  <si>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</si>
  <si>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</si>
  <si>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</si>
  <si>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</si>
  <si>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</si>
  <si>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</si>
  <si>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</si>
  <si>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</si>
  <si>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</si>
  <si>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</si>
  <si>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</si>
  <si>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</si>
  <si>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</si>
  <si>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</si>
  <si>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</si>
  <si>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</si>
  <si>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</si>
  <si>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</si>
  <si>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</si>
  <si>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</si>
  <si>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</si>
  <si>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</si>
  <si>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</si>
  <si>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</si>
  <si>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</si>
  <si>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</si>
  <si>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</si>
  <si>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</si>
  <si>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</si>
  <si>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</si>
  <si>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</si>
  <si>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</si>
  <si>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</si>
  <si>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</si>
  <si>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</si>
  <si>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</si>
  <si>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</si>
  <si>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</si>
  <si>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</si>
  <si>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</si>
  <si>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</si>
  <si>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</si>
  <si>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</si>
  <si>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</si>
  <si>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</si>
  <si>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</si>
  <si>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</si>
  <si>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</si>
  <si>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</si>
  <si>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</si>
  <si>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</si>
  <si>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</si>
  <si>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</si>
  <si>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</si>
  <si>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</si>
  <si>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</si>
  <si>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</si>
  <si>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</si>
  <si>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</si>
  <si>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</si>
  <si>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</si>
  <si>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</si>
  <si>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</si>
  <si>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</si>
  <si>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</si>
  <si>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</si>
  <si>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</si>
  <si>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</si>
  <si>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</si>
  <si>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</si>
  <si>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</si>
  <si>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</si>
  <si>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</si>
  <si>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</si>
  <si>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</si>
  <si>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</si>
  <si>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</si>
  <si>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</si>
  <si>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</si>
  <si>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</si>
  <si>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</si>
  <si>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</si>
  <si>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</si>
  <si>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</si>
  <si>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</si>
  <si>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</si>
  <si>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</si>
  <si>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</si>
  <si>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</si>
  <si>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</si>
  <si>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</si>
  <si>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</si>
  <si>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</si>
  <si>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</si>
  <si>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</si>
  <si>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</si>
  <si>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</si>
  <si>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</si>
  <si>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</si>
  <si>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</si>
  <si>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</si>
  <si>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</si>
  <si>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</si>
  <si>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</si>
  <si>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</si>
  <si>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</si>
  <si>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</si>
  <si>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</si>
  <si>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</si>
  <si>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</si>
  <si>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</si>
  <si>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</si>
  <si>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</si>
  <si>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</si>
  <si>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</si>
  <si>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</si>
  <si>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</si>
  <si>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</si>
  <si>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</si>
  <si>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</si>
  <si>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</si>
  <si>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</si>
  <si>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</si>
  <si>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</si>
  <si>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</si>
  <si>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</si>
  <si>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</si>
  <si>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</si>
  <si>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</si>
  <si>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</si>
  <si>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</si>
  <si>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</si>
  <si>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</si>
  <si>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</si>
  <si>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</si>
  <si>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</si>
  <si>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</si>
  <si>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</si>
  <si>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</si>
  <si>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</si>
  <si>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</si>
  <si>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</si>
  <si>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</si>
  <si>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</si>
  <si>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</si>
  <si>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</si>
  <si>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</si>
  <si>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</si>
  <si>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</si>
  <si>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</si>
  <si>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</si>
  <si>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</si>
  <si>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</si>
  <si>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</si>
  <si>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</si>
  <si>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</si>
  <si>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</si>
  <si>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</si>
  <si>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</si>
  <si>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</si>
  <si>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</si>
  <si>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</si>
  <si>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</si>
  <si>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</si>
  <si>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</si>
  <si>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</si>
  <si>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</si>
  <si>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</si>
  <si>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</si>
  <si>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</si>
  <si>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</si>
  <si>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</si>
  <si>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</si>
  <si>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</si>
  <si>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</si>
  <si>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</si>
  <si>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</si>
  <si>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</si>
  <si>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</si>
  <si>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</si>
  <si>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</si>
  <si>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</si>
  <si>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</si>
  <si>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</si>
  <si>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</si>
  <si>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</si>
  <si>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</si>
  <si>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</si>
  <si>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</si>
  <si>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</si>
  <si>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</si>
  <si>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</si>
  <si>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</si>
  <si>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</si>
  <si>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</si>
  <si>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</si>
  <si>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</si>
  <si>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</si>
  <si>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</si>
  <si>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</si>
  <si>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</si>
  <si>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</si>
  <si>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</si>
  <si>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</si>
  <si>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</si>
  <si>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</si>
  <si>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</si>
  <si>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</si>
  <si>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</si>
  <si>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</si>
  <si>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</si>
  <si>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</si>
  <si>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</si>
  <si>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</si>
  <si>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</si>
  <si>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</si>
  <si>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</si>
  <si>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</si>
  <si>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</si>
  <si>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</si>
  <si>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</si>
  <si>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</si>
  <si>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</si>
  <si>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</si>
  <si>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</si>
  <si>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</si>
  <si>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</si>
  <si>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</si>
  <si>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</si>
  <si>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</si>
  <si>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</si>
  <si>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</si>
  <si>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</si>
  <si>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</si>
  <si>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</si>
  <si>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</si>
  <si>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</si>
  <si>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</si>
  <si>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</si>
  <si>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</si>
  <si>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</si>
  <si>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</si>
  <si>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</si>
  <si>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</si>
  <si>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</si>
  <si>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</si>
  <si>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</si>
  <si>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</si>
  <si>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</si>
  <si>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</si>
  <si>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</si>
  <si>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</si>
  <si>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</si>
  <si>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</si>
  <si>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</si>
  <si>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</si>
  <si>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</si>
  <si>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</si>
  <si>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</si>
  <si>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</si>
  <si>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</si>
  <si>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</si>
  <si>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</si>
  <si>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</si>
  <si>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</si>
  <si>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</si>
  <si>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</si>
  <si>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</si>
  <si>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</si>
  <si>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</si>
  <si>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</si>
  <si>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</si>
  <si>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</si>
  <si>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</si>
  <si>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</si>
  <si>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</si>
  <si>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</si>
  <si>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</si>
  <si>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</si>
  <si>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</si>
  <si>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</si>
  <si>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</si>
  <si>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</si>
  <si>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</si>
  <si>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</si>
  <si>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</si>
  <si>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</si>
  <si>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</si>
  <si>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</si>
  <si>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</si>
  <si>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</si>
  <si>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</si>
  <si>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</si>
  <si>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</si>
  <si>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</si>
  <si>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</si>
  <si>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</si>
  <si>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</si>
  <si>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</si>
  <si>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</si>
  <si>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</si>
  <si>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</si>
  <si>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</si>
  <si>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</si>
  <si>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</si>
  <si>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</si>
  <si>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</si>
  <si>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</si>
  <si>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</si>
  <si>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</si>
  <si>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</si>
  <si>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</si>
  <si>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</si>
  <si>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</si>
  <si>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</si>
  <si>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</si>
  <si>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</si>
  <si>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</si>
  <si>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</si>
  <si>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</si>
  <si>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</si>
  <si>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</si>
  <si>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</si>
  <si>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</si>
  <si>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</si>
  <si>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</si>
  <si>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</si>
  <si>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</si>
  <si>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</si>
  <si>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</si>
  <si>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</si>
  <si>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</si>
  <si>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</si>
  <si>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</si>
  <si>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</si>
  <si>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</si>
  <si>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</si>
  <si>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</si>
  <si>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</si>
  <si>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</si>
  <si>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</si>
  <si>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</si>
  <si>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</si>
  <si>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</si>
  <si>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</si>
  <si>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</si>
  <si>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</si>
  <si>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</si>
  <si>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</si>
  <si>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</si>
  <si>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</si>
  <si>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</si>
  <si>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</si>
  <si>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</si>
  <si>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</si>
  <si>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</si>
  <si>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</si>
  <si>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</si>
  <si>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</si>
  <si>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</si>
  <si>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</si>
  <si>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</si>
  <si>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</si>
  <si>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</si>
  <si>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</si>
  <si>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</si>
  <si>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</si>
  <si>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</si>
  <si>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</si>
  <si>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</si>
  <si>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</si>
  <si>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</si>
  <si>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</si>
  <si>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</si>
  <si>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</si>
  <si>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</si>
  <si>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</si>
  <si>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</si>
  <si>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</si>
  <si>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</si>
  <si>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</si>
  <si>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</si>
  <si>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</si>
  <si>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</si>
  <si>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</si>
  <si>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</si>
  <si>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</si>
  <si>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</si>
  <si>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</si>
  <si>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</si>
  <si>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</si>
  <si>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</si>
  <si>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</si>
  <si>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</si>
  <si>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</si>
  <si>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</si>
  <si>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</si>
  <si>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</si>
  <si>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</si>
  <si>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</si>
  <si>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</si>
  <si>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</si>
  <si>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</si>
  <si>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</si>
  <si>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</si>
  <si>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</si>
  <si>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</si>
  <si>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</si>
  <si>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</si>
  <si>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</si>
  <si>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</si>
  <si>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</si>
  <si>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</si>
  <si>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</si>
  <si>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</si>
  <si>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</si>
  <si>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</si>
  <si>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</si>
  <si>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</si>
  <si>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</si>
  <si>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</si>
  <si>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</si>
  <si>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</si>
  <si>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</si>
  <si>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</si>
  <si>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</si>
  <si>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</si>
  <si>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</si>
  <si>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</si>
  <si>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</si>
  <si>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</si>
  <si>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</si>
  <si>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</si>
  <si>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</si>
  <si>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</si>
  <si>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</si>
  <si>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</si>
  <si>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</si>
  <si>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</si>
  <si>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</si>
  <si>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</si>
  <si>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</si>
  <si>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</si>
  <si>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</si>
  <si>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</si>
  <si>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</si>
  <si>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</si>
  <si>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</si>
  <si>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</si>
  <si>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</si>
  <si>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</si>
  <si>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</si>
  <si>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</si>
  <si>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</si>
  <si>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</si>
  <si>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</si>
  <si>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</si>
  <si>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</si>
  <si>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</si>
  <si>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</si>
  <si>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</si>
  <si>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</si>
  <si>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</si>
  <si>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</si>
  <si>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</si>
  <si>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</si>
  <si>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</si>
  <si>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</si>
  <si>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</si>
  <si>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</si>
  <si>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</si>
  <si>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</si>
  <si>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</si>
  <si>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</si>
  <si>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</si>
  <si>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</si>
  <si>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</si>
  <si>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</si>
  <si>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</si>
  <si>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</si>
  <si>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</si>
  <si>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</si>
  <si>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</si>
  <si>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</si>
  <si>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</si>
  <si>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</si>
  <si>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</si>
  <si>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</si>
  <si>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</si>
  <si>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</si>
  <si>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</si>
  <si>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</si>
  <si>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</si>
  <si>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</si>
  <si>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</si>
  <si>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</si>
  <si>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</si>
  <si>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</si>
  <si>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</si>
  <si>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</si>
  <si>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</si>
  <si>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</si>
  <si>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</si>
  <si>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</si>
  <si>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</si>
  <si>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</si>
  <si>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</si>
  <si>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</si>
  <si>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</si>
  <si>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</si>
  <si>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</si>
  <si>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</si>
  <si>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</si>
  <si>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</si>
  <si>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</si>
  <si>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</si>
  <si>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</si>
  <si>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</si>
  <si>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</si>
  <si>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</si>
  <si>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</si>
  <si>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</si>
  <si>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</si>
  <si>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</si>
  <si>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</si>
  <si>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</si>
  <si>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</si>
  <si>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</si>
  <si>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</si>
  <si>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</si>
  <si>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</si>
  <si>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</si>
  <si>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</si>
  <si>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</si>
  <si>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</si>
  <si>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</si>
  <si>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</si>
  <si>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</si>
  <si>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</si>
  <si>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</si>
  <si>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</si>
  <si>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</si>
  <si>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</si>
  <si>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</si>
  <si>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</si>
  <si>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</si>
  <si>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</si>
  <si>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</si>
  <si>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</si>
  <si>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</si>
  <si>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</si>
  <si>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</si>
  <si>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</si>
  <si>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</si>
  <si>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</si>
  <si>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</si>
  <si>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</si>
  <si>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</si>
  <si>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</si>
  <si>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</si>
  <si>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</si>
  <si>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</si>
  <si>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</si>
  <si>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</si>
  <si>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</si>
  <si>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</si>
  <si>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</si>
  <si>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</si>
  <si>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</si>
  <si>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</si>
  <si>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</si>
  <si>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</si>
  <si>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</si>
  <si>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</si>
  <si>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</si>
  <si>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</si>
  <si>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</si>
  <si>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</si>
  <si>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</si>
  <si>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</si>
  <si>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</si>
  <si>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</si>
  <si>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</si>
  <si>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</si>
  <si>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</si>
  <si>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</si>
  <si>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</si>
  <si>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</si>
  <si>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</si>
  <si>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</si>
  <si>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</si>
  <si>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</si>
  <si>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</si>
  <si>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</si>
  <si>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</si>
  <si>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</si>
  <si>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</si>
  <si>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</si>
  <si>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</si>
  <si>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</si>
  <si>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</si>
  <si>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</si>
  <si>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</si>
  <si>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</si>
  <si>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</si>
  <si>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</si>
  <si>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</si>
  <si>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</si>
  <si>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</si>
  <si>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</si>
  <si>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</si>
  <si>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</si>
  <si>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</si>
  <si>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</si>
  <si>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</si>
  <si>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</si>
  <si>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</si>
  <si>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</si>
  <si>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</si>
  <si>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</si>
  <si>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</si>
  <si>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</si>
  <si>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</si>
  <si>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</si>
  <si>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</si>
  <si>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</si>
  <si>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</si>
  <si>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</si>
  <si>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</si>
  <si>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</si>
  <si>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</si>
  <si>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</si>
  <si>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</si>
  <si>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</si>
  <si>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</si>
  <si>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</si>
  <si>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</si>
  <si>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</si>
  <si>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</si>
  <si>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</si>
  <si>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</si>
  <si>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</si>
  <si>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</si>
  <si>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</si>
  <si>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</si>
  <si>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</si>
  <si>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</si>
  <si>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</si>
  <si>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</si>
  <si>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</si>
  <si>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</si>
  <si>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</si>
  <si>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</si>
  <si>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</si>
  <si>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</si>
  <si>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</si>
  <si>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</si>
  <si>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</si>
  <si>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</si>
  <si>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</si>
  <si>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</si>
  <si>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</si>
  <si>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</si>
  <si>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</si>
  <si>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</si>
  <si>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</si>
  <si>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</si>
  <si>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</si>
  <si>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</si>
  <si>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</si>
  <si>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</si>
  <si>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</si>
  <si>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</si>
  <si>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</si>
  <si>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</si>
  <si>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</si>
  <si>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</si>
  <si>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</si>
  <si>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</si>
  <si>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</si>
  <si>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</si>
  <si>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</si>
  <si>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</si>
  <si>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</si>
  <si>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</si>
  <si>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</si>
  <si>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</si>
  <si>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</si>
  <si>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</si>
  <si>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</si>
  <si>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</si>
  <si>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</si>
  <si>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</si>
  <si>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</si>
  <si>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</si>
  <si>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</si>
  <si>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</si>
  <si>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</si>
  <si>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</si>
  <si>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</si>
  <si>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</si>
  <si>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</si>
  <si>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</si>
  <si>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</si>
  <si>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</si>
  <si>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</si>
  <si>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</si>
  <si>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</si>
  <si>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</si>
  <si>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</si>
  <si>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</si>
  <si>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</si>
  <si>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</si>
  <si>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</si>
  <si>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</si>
  <si>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</si>
  <si>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</si>
  <si>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</si>
  <si>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</si>
  <si>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</si>
  <si>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</si>
  <si>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</si>
  <si>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</si>
  <si>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</si>
  <si>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</si>
  <si>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</si>
  <si>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</si>
  <si>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</si>
  <si>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</si>
  <si>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</si>
  <si>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</si>
  <si>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</si>
  <si>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</si>
  <si>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</si>
  <si>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</si>
  <si>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</si>
  <si>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</si>
  <si>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</si>
  <si>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</si>
  <si>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</si>
  <si>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</si>
  <si>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</si>
  <si>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</si>
  <si>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</si>
  <si>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</si>
  <si>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</si>
  <si>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</si>
  <si>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</si>
  <si>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</si>
  <si>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</si>
  <si>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</si>
  <si>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</si>
  <si>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</si>
  <si>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</si>
  <si>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</si>
  <si>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</si>
  <si>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</si>
  <si>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</si>
  <si>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</si>
  <si>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</si>
  <si>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</si>
  <si>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</si>
  <si>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</si>
  <si>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</si>
  <si>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</si>
  <si>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</si>
  <si>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</si>
  <si>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</si>
  <si>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</si>
  <si>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</si>
  <si>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</si>
  <si>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</si>
  <si>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</si>
  <si>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</si>
  <si>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</si>
  <si>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</si>
  <si>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</si>
  <si>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</si>
  <si>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</si>
  <si>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</si>
  <si>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</si>
  <si>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</si>
  <si>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</si>
  <si>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</si>
  <si>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</si>
  <si>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</si>
  <si>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</si>
  <si>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</si>
  <si>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</si>
  <si>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</si>
  <si>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</si>
  <si>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</si>
  <si>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</si>
  <si>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</si>
  <si>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</si>
  <si>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</si>
  <si>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</si>
  <si>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</si>
  <si>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</si>
  <si>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</si>
  <si>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</si>
  <si>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</si>
  <si>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</si>
  <si>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</si>
  <si>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</si>
  <si>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</si>
  <si>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</si>
  <si>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</si>
  <si>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</si>
  <si>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</si>
  <si>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</si>
  <si>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</si>
  <si>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</si>
  <si>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</si>
  <si>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</si>
  <si>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</si>
  <si>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</si>
  <si>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</si>
  <si>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</si>
  <si>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</si>
  <si>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</si>
  <si>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</si>
  <si>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</si>
  <si>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</si>
  <si>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</si>
  <si>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</si>
  <si>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</si>
  <si>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</si>
  <si>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</si>
  <si>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</si>
  <si>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</si>
  <si>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</si>
  <si>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</si>
  <si>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</si>
  <si>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</si>
  <si>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</si>
  <si>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</si>
  <si>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</si>
  <si>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</si>
  <si>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</si>
  <si>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</si>
  <si>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</si>
  <si>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</si>
  <si>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</si>
  <si>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</si>
  <si>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</si>
  <si>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</si>
  <si>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</si>
  <si>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</si>
  <si>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</si>
  <si>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</si>
  <si>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</si>
  <si>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</si>
  <si>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</si>
  <si>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</si>
  <si>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</si>
  <si>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</si>
  <si>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</si>
  <si>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</si>
  <si>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</si>
  <si>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</si>
  <si>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</si>
  <si>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</si>
  <si>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</si>
  <si>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</si>
  <si>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</si>
  <si>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</si>
  <si>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</si>
  <si>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</si>
  <si>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</si>
  <si>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</si>
  <si>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</si>
  <si>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</si>
  <si>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</si>
  <si>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</si>
  <si>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</si>
  <si>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</si>
  <si>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</si>
  <si>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</si>
  <si>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</si>
  <si>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</si>
  <si>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</si>
  <si>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</si>
  <si>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</si>
  <si>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</si>
  <si>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</si>
  <si>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</si>
  <si>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</si>
  <si>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</si>
  <si>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</si>
  <si>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</si>
  <si>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</si>
  <si>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</si>
  <si>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</si>
  <si>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</si>
  <si>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</si>
  <si>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</si>
  <si>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</si>
  <si>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</si>
  <si>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</si>
  <si>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</si>
  <si>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</si>
  <si>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</si>
  <si>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</si>
  <si>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</si>
  <si>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</si>
  <si>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</si>
  <si>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</si>
  <si>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</si>
  <si>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</si>
  <si>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</si>
  <si>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</si>
  <si>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</si>
  <si>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</si>
  <si>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</si>
  <si>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</si>
  <si>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</si>
  <si>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</si>
  <si>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</si>
  <si>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</si>
  <si>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</si>
  <si>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</si>
  <si>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</si>
  <si>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</si>
  <si>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</si>
  <si>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</si>
  <si>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</si>
  <si>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</si>
  <si>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</si>
  <si>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</si>
  <si>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</si>
  <si>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</si>
  <si>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</si>
  <si>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</si>
  <si>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</si>
  <si>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</si>
  <si>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</si>
  <si>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</si>
  <si>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</si>
  <si>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</si>
  <si>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</si>
  <si>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</si>
  <si>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</si>
  <si>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</si>
  <si>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</si>
  <si>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</si>
  <si>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</si>
  <si>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</si>
  <si>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</si>
  <si>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</si>
  <si>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</si>
  <si>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</si>
  <si>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</si>
  <si>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</si>
  <si>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</si>
  <si>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</si>
  <si>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</si>
  <si>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</si>
  <si>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</si>
  <si>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</si>
  <si>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</si>
  <si>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</si>
  <si>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</si>
  <si>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</si>
  <si>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</si>
  <si>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</si>
  <si>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</si>
  <si>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</si>
  <si>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</si>
  <si>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</si>
  <si>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</si>
  <si>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</si>
  <si>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</si>
  <si>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</si>
  <si>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</si>
  <si>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</si>
  <si>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</si>
  <si>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</si>
  <si>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</si>
  <si>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</si>
  <si>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</si>
  <si>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</si>
  <si>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</si>
  <si>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</si>
  <si>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</si>
  <si>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</si>
  <si>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</si>
  <si>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</si>
  <si>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</si>
  <si>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</si>
  <si>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</si>
  <si>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</si>
  <si>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</si>
  <si>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</si>
  <si>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</si>
  <si>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</si>
  <si>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</si>
  <si>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</si>
  <si>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</si>
  <si>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</si>
  <si>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</si>
  <si>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</si>
  <si>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</si>
  <si>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</si>
  <si>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</si>
  <si>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</si>
  <si>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</si>
  <si>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</si>
  <si>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</si>
  <si>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</si>
  <si>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</si>
  <si>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</si>
  <si>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</si>
  <si>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</si>
  <si>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</si>
  <si>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</si>
  <si>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</si>
  <si>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</si>
  <si>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</si>
  <si>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</si>
  <si>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</si>
  <si>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</si>
  <si>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</si>
  <si>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</si>
  <si>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</si>
  <si>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</si>
  <si>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</si>
  <si>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</si>
  <si>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</si>
  <si>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</si>
  <si>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</si>
  <si>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</si>
  <si>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</si>
  <si>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</si>
  <si>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</si>
  <si>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</si>
  <si>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</si>
  <si>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</si>
  <si>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</si>
  <si>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</si>
  <si>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</si>
  <si>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</si>
  <si>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</si>
  <si>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</si>
  <si>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</si>
  <si>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</si>
  <si>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</si>
  <si>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</si>
  <si>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</si>
  <si>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</si>
  <si>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</si>
  <si>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</si>
  <si>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</si>
  <si>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</si>
  <si>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</si>
  <si>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</si>
  <si>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</si>
  <si>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</si>
  <si>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</si>
  <si>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</si>
  <si>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</si>
  <si>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</si>
  <si>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</si>
  <si>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</si>
  <si>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</si>
  <si>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</si>
  <si>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</si>
  <si>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</si>
  <si>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</si>
  <si>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</si>
  <si>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</si>
  <si>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</si>
  <si>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</si>
  <si>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</si>
  <si>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</si>
  <si>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</si>
  <si>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</si>
  <si>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</si>
  <si>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</si>
  <si>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</si>
  <si>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</si>
  <si>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</si>
  <si>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</si>
  <si>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</si>
  <si>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</si>
  <si>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</si>
  <si>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</si>
  <si>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</si>
  <si>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</si>
  <si>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</si>
  <si>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</si>
  <si>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</si>
  <si>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</si>
  <si>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</si>
  <si>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</si>
  <si>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</si>
  <si>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</si>
  <si>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</si>
  <si>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</si>
  <si>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</si>
  <si>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</si>
  <si>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</si>
  <si>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</si>
  <si>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</si>
  <si>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</si>
  <si>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</si>
  <si>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</si>
  <si>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</si>
  <si>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</si>
  <si>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</si>
  <si>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</si>
  <si>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</si>
  <si>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</si>
  <si>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</si>
  <si>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</si>
  <si>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</si>
  <si>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</si>
  <si>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</si>
  <si>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</si>
  <si>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</si>
  <si>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</si>
  <si>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</si>
  <si>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</si>
  <si>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</si>
  <si>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</si>
  <si>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</si>
  <si>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</si>
  <si>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</si>
  <si>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</si>
  <si>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</si>
  <si>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</si>
  <si>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</si>
  <si>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</si>
  <si>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</si>
  <si>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</si>
  <si>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</si>
  <si>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</si>
  <si>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</si>
  <si>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</si>
  <si>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</si>
  <si>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</si>
  <si>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</si>
  <si>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</si>
  <si>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</si>
  <si>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</si>
  <si>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</si>
  <si>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</si>
  <si>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</si>
  <si>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</si>
  <si>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</si>
  <si>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</si>
  <si>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</si>
  <si>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</si>
  <si>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</si>
  <si>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</si>
  <si>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</si>
  <si>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</si>
  <si>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</si>
  <si>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</si>
  <si>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</si>
  <si>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</si>
  <si>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</si>
  <si>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</si>
  <si>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</si>
  <si>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</si>
  <si>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</si>
  <si>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</si>
  <si>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</si>
  <si>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</si>
  <si>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</si>
  <si>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</si>
  <si>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</si>
  <si>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</si>
  <si>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</si>
  <si>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</si>
  <si>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</si>
  <si>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</si>
  <si>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</si>
  <si>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</si>
  <si>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</si>
  <si>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</si>
  <si>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</si>
  <si>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</si>
  <si>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</si>
  <si>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</si>
  <si>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</si>
  <si>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</si>
  <si>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</si>
  <si>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</si>
  <si>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</si>
  <si>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</si>
  <si>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</si>
  <si>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</si>
  <si>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</si>
  <si>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</si>
  <si>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</si>
  <si>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</si>
  <si>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</si>
  <si>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</si>
  <si>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</si>
  <si>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</si>
  <si>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</si>
  <si>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</si>
  <si>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</si>
  <si>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</si>
  <si>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</si>
  <si>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</si>
  <si>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</si>
  <si>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</si>
  <si>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</si>
  <si>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</si>
  <si>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</si>
  <si>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</si>
  <si>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</si>
  <si>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</si>
  <si>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</si>
  <si>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</si>
  <si>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</si>
  <si>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</si>
  <si>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</si>
  <si>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</si>
  <si>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</si>
  <si>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</si>
  <si>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</si>
  <si>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</si>
  <si>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</si>
  <si>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</si>
  <si>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</si>
  <si>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</si>
  <si>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</si>
  <si>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</si>
  <si>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</si>
  <si>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</si>
  <si>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</si>
  <si>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</si>
  <si>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</si>
  <si>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</si>
  <si>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</si>
  <si>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</si>
  <si>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</si>
  <si>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</si>
  <si>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</si>
  <si>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</si>
  <si>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</si>
  <si>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</si>
  <si>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</si>
  <si>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</si>
  <si>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</si>
  <si>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</si>
  <si>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</si>
  <si>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</si>
  <si>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</si>
  <si>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</si>
  <si>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</si>
  <si>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</si>
  <si>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</si>
  <si>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</si>
  <si>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</si>
  <si>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</si>
  <si>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</si>
  <si>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</si>
  <si>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</si>
  <si>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</si>
  <si>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</si>
  <si>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</si>
  <si>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</si>
  <si>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</si>
  <si>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</si>
  <si>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</si>
  <si>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</si>
  <si>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</si>
  <si>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</si>
  <si>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</si>
  <si>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</si>
  <si>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</si>
  <si>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</si>
  <si>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</si>
  <si>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</si>
  <si>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</si>
  <si>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</si>
  <si>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</si>
  <si>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</si>
  <si>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</si>
  <si>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</si>
  <si>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</si>
  <si>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</si>
  <si>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</si>
  <si>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</si>
  <si>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</si>
  <si>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</si>
  <si>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</si>
  <si>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</si>
  <si>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</si>
  <si>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</si>
  <si>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</si>
  <si>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</si>
  <si>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</si>
  <si>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</si>
  <si>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</si>
  <si>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</si>
  <si>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</si>
  <si>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</si>
  <si>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</si>
  <si>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</si>
  <si>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</si>
  <si>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</si>
  <si>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</si>
  <si>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</si>
  <si>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</si>
  <si>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</si>
  <si>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</si>
  <si>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</si>
  <si>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</si>
  <si>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</si>
  <si>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</si>
  <si>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</si>
  <si>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</si>
  <si>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</si>
  <si>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</si>
  <si>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</si>
  <si>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</si>
  <si>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</si>
  <si>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</si>
  <si>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</si>
  <si>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</si>
  <si>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</si>
  <si>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</si>
  <si>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</si>
  <si>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</si>
  <si>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</si>
  <si>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</si>
  <si>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</si>
  <si>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</si>
  <si>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</si>
  <si>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</si>
  <si>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</si>
  <si>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</si>
  <si>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</si>
  <si>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</si>
  <si>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</si>
  <si>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</si>
  <si>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</si>
  <si>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</si>
  <si>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</si>
  <si>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</si>
  <si>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</si>
  <si>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</si>
  <si>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</si>
  <si>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</si>
  <si>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</si>
  <si>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</si>
  <si>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</si>
  <si>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</si>
  <si>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</si>
  <si>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</si>
  <si>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</si>
  <si>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</si>
  <si>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</si>
  <si>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</si>
  <si>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</si>
  <si>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</si>
  <si>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</si>
  <si>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</si>
  <si>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</si>
  <si>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</si>
  <si>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</si>
  <si>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</si>
  <si>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</si>
  <si>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</si>
  <si>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</si>
  <si>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</si>
  <si>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</si>
  <si>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</si>
  <si>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</si>
  <si>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</si>
  <si>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</si>
  <si>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</si>
  <si>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</si>
  <si>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</si>
  <si>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</si>
  <si>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</si>
  <si>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</si>
  <si>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</si>
  <si>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</si>
  <si>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</si>
  <si>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</si>
  <si>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</si>
  <si>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</si>
  <si>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</si>
  <si>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</si>
  <si>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</si>
  <si>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</si>
  <si>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</si>
  <si>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</si>
  <si>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</si>
  <si>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</si>
  <si>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</si>
  <si>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</si>
  <si>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</si>
  <si>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</si>
  <si>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</si>
  <si>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</si>
  <si>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</si>
  <si>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</si>
  <si>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</si>
  <si>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</si>
  <si>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</si>
  <si>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</si>
  <si>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</si>
  <si>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</si>
  <si>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</si>
  <si>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</si>
  <si>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</si>
  <si>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</si>
  <si>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</si>
  <si>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</si>
  <si>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</si>
  <si>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</si>
  <si>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</si>
  <si>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</si>
  <si>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</si>
  <si>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</si>
  <si>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</si>
  <si>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</si>
  <si>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</si>
  <si>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</si>
  <si>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</si>
  <si>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</si>
  <si>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</si>
  <si>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</si>
  <si>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</si>
  <si>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</si>
  <si>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</si>
  <si>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</si>
  <si>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</si>
  <si>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</si>
  <si>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</si>
  <si>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</si>
  <si>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</si>
  <si>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</si>
  <si>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</si>
  <si>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</si>
  <si>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</si>
  <si>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</si>
  <si>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</si>
  <si>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</si>
  <si>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</si>
  <si>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</si>
  <si>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</si>
  <si>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</si>
  <si>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</si>
  <si>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</si>
  <si>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</si>
  <si>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</si>
  <si>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</si>
  <si>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</si>
  <si>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</si>
  <si>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</si>
  <si>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</si>
  <si>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</si>
  <si>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</si>
  <si>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</si>
  <si>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</si>
  <si>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</si>
  <si>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</si>
  <si>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</si>
  <si>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</si>
  <si>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</si>
  <si>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</si>
  <si>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</si>
  <si>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</si>
  <si>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</si>
  <si>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</si>
  <si>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</si>
  <si>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</si>
  <si>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</si>
  <si>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</si>
  <si>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</si>
  <si>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</si>
  <si>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</si>
  <si>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</si>
  <si>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</si>
  <si>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</si>
  <si>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</si>
  <si>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</si>
  <si>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</si>
  <si>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</si>
  <si>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</si>
  <si>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</si>
  <si>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</si>
  <si>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</si>
  <si>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</si>
  <si>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</si>
  <si>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</si>
  <si>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</si>
  <si>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</si>
  <si>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</si>
  <si>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</si>
  <si>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</si>
  <si>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</si>
  <si>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</si>
  <si>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</si>
  <si>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</si>
  <si>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</si>
  <si>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</si>
  <si>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</si>
  <si>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</si>
  <si>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</si>
  <si>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</si>
  <si>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</si>
  <si>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</si>
  <si>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</si>
  <si>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</si>
  <si>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</si>
  <si>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</si>
  <si>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</si>
  <si>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</si>
  <si>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</si>
  <si>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</si>
  <si>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</si>
  <si>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</si>
  <si>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</si>
  <si>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</si>
  <si>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</si>
  <si>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</si>
  <si>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</si>
  <si>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</si>
  <si>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</si>
  <si>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</si>
  <si>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</si>
  <si>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</si>
  <si>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</si>
  <si>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</si>
  <si>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</si>
  <si>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</si>
  <si>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</si>
  <si>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</si>
  <si>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</si>
  <si>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</si>
  <si>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</si>
  <si>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</si>
  <si>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</si>
  <si>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</si>
  <si>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</si>
  <si>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</si>
  <si>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</si>
  <si>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</si>
  <si>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</si>
  <si>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</si>
  <si>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</si>
  <si>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</si>
  <si>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</si>
  <si>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</si>
  <si>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</si>
  <si>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</si>
  <si>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</si>
  <si>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</si>
  <si>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</si>
  <si>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</si>
  <si>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</si>
  <si>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</si>
  <si>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</si>
  <si>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</si>
  <si>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</si>
  <si>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</si>
  <si>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</si>
  <si>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</si>
  <si>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</si>
  <si>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</si>
  <si>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</si>
  <si>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</si>
  <si>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</si>
  <si>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</si>
  <si>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</si>
  <si>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</si>
  <si>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</si>
  <si>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</si>
  <si>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</si>
  <si>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</si>
  <si>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</si>
  <si>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</si>
  <si>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</si>
  <si>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</si>
  <si>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</si>
  <si>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</si>
  <si>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</si>
  <si>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</si>
  <si>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</si>
  <si>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</si>
  <si>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</si>
  <si>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</si>
  <si>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</si>
  <si>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</si>
  <si>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</si>
  <si>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</si>
  <si>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</si>
  <si>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</si>
  <si>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</si>
  <si>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</si>
  <si>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</si>
  <si>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</si>
  <si>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</si>
  <si>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</si>
  <si>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</si>
  <si>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</si>
  <si>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</si>
  <si>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</si>
  <si>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</si>
  <si>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</si>
  <si>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</si>
  <si>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</si>
  <si>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</si>
  <si>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</si>
  <si>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</si>
  <si>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</si>
  <si>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</si>
  <si>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</si>
  <si>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</si>
  <si>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</si>
  <si>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</si>
  <si>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</si>
  <si>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</si>
  <si>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</si>
  <si>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</si>
  <si>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</si>
  <si>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</si>
  <si>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</si>
  <si>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</si>
  <si>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</si>
  <si>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</si>
  <si>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</si>
  <si>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</si>
  <si>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</si>
  <si>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</si>
  <si>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</si>
  <si>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</si>
  <si>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</si>
  <si>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</si>
  <si>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</si>
  <si>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</si>
  <si>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</si>
  <si>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</si>
  <si>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</si>
  <si>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</si>
  <si>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</si>
  <si>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</si>
  <si>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</si>
  <si>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</si>
  <si>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</si>
  <si>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</si>
  <si>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</si>
  <si>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</si>
  <si>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</si>
  <si>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</si>
  <si>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</si>
  <si>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</si>
  <si>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</si>
  <si>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</si>
  <si>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</si>
  <si>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</si>
  <si>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</si>
  <si>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</si>
  <si>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</si>
  <si>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</si>
  <si>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</si>
  <si>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</si>
  <si>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</si>
  <si>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</si>
  <si>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</si>
  <si>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</si>
  <si>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</si>
  <si>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</si>
  <si>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</si>
  <si>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</si>
  <si>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</si>
  <si>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</si>
  <si>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</si>
  <si>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</si>
  <si>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</si>
  <si>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</si>
  <si>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</si>
  <si>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</si>
  <si>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</si>
  <si>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</si>
  <si>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</si>
  <si>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</si>
  <si>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</si>
  <si>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</si>
  <si>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</si>
  <si>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</si>
  <si>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</si>
  <si>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</si>
  <si>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</si>
  <si>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</si>
  <si>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</si>
  <si>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</si>
  <si>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</si>
  <si>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</si>
  <si>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</si>
  <si>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</si>
  <si>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</si>
  <si>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</si>
  <si>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</si>
  <si>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</si>
  <si>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</si>
  <si>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</si>
  <si>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</si>
  <si>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</si>
  <si>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</si>
  <si>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</si>
  <si>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</si>
  <si>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</si>
  <si>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</si>
  <si>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</si>
  <si>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</si>
  <si>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</si>
  <si>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</si>
  <si>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</si>
  <si>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</si>
  <si>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</si>
  <si>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</si>
  <si>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</si>
  <si>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</si>
  <si>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</si>
  <si>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</si>
  <si>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</si>
  <si>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</si>
  <si>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</si>
  <si>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</si>
  <si>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</si>
  <si>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</si>
  <si>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</si>
  <si>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</si>
  <si>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</si>
  <si>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</si>
  <si>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</si>
  <si>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</si>
  <si>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</si>
  <si>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</si>
  <si>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</si>
  <si>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</si>
  <si>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</si>
  <si>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</si>
  <si>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</si>
  <si>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</si>
  <si>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</si>
  <si>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</si>
  <si>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</si>
  <si>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</si>
  <si>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</si>
  <si>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</si>
  <si>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</si>
  <si>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</si>
  <si>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</si>
  <si>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</si>
  <si>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</si>
  <si>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</si>
  <si>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</si>
  <si>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</si>
  <si>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</si>
  <si>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</si>
  <si>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</si>
  <si>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</si>
  <si>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</si>
  <si>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</si>
  <si>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</si>
  <si>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</si>
  <si>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</si>
  <si>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</si>
  <si>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</si>
  <si>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</si>
  <si>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</si>
  <si>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</si>
  <si>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</si>
  <si>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</si>
  <si>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</si>
  <si>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</si>
  <si>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</si>
  <si>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</si>
  <si>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</si>
  <si>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</si>
  <si>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</si>
  <si>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</si>
  <si>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</si>
  <si>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</si>
  <si>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</si>
  <si>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</si>
  <si>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</si>
  <si>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</si>
  <si>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</si>
  <si>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</si>
  <si>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</si>
  <si>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</si>
  <si>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</si>
  <si>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</si>
  <si>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</si>
  <si>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</si>
  <si>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</si>
  <si>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</si>
  <si>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</si>
  <si>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</si>
  <si>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</si>
  <si>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</si>
  <si>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</si>
  <si>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</si>
  <si>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</si>
  <si>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</si>
  <si>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</si>
  <si>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</si>
  <si>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</si>
  <si>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</si>
  <si>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</si>
  <si>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</si>
  <si>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</si>
  <si>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</si>
  <si>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</si>
  <si>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</si>
  <si>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</si>
  <si>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</si>
  <si>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</si>
  <si>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</si>
  <si>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</si>
  <si>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</si>
  <si>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</si>
  <si>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</si>
  <si>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</si>
  <si>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</si>
  <si>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</si>
  <si>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</si>
  <si>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</si>
  <si>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</si>
  <si>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</si>
  <si>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</si>
  <si>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</si>
  <si>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</si>
  <si>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</si>
  <si>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</si>
  <si>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</si>
  <si>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</si>
  <si>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</si>
  <si>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</si>
  <si>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</si>
  <si>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</si>
  <si>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</si>
  <si>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</si>
  <si>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</si>
  <si>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</si>
  <si>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</si>
  <si>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</si>
  <si>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</si>
  <si>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</si>
  <si>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</si>
  <si>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</si>
  <si>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</si>
  <si>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</si>
  <si>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</si>
  <si>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</si>
  <si>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</si>
  <si>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</si>
  <si>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</si>
  <si>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</si>
  <si>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</si>
  <si>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</si>
  <si>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</si>
  <si>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</si>
  <si>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</si>
  <si>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</si>
  <si>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</si>
  <si>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</si>
  <si>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</si>
  <si>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</si>
  <si>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</si>
  <si>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</si>
  <si>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</si>
  <si>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</si>
  <si>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</si>
  <si>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</si>
  <si>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</si>
  <si>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</si>
  <si>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</si>
  <si>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</si>
  <si>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</si>
  <si>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</si>
  <si>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</si>
  <si>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</si>
  <si>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</si>
  <si>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</si>
  <si>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</si>
  <si>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</si>
  <si>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</si>
  <si>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</si>
  <si>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</si>
  <si>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</si>
  <si>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</si>
  <si>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</si>
  <si>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</si>
  <si>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</si>
  <si>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</si>
  <si>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</si>
  <si>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</si>
  <si>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</si>
  <si>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</si>
  <si>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</si>
  <si>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</si>
  <si>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</si>
  <si>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</si>
  <si>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</si>
  <si>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</si>
  <si>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</si>
  <si>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</si>
  <si>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</si>
  <si>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</si>
  <si>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</si>
  <si>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</si>
  <si>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</si>
  <si>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</si>
  <si>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</si>
  <si>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</si>
  <si>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</si>
  <si>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</si>
  <si>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</si>
  <si>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</si>
  <si>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</si>
  <si>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</si>
  <si>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</si>
  <si>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</si>
  <si>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</si>
  <si>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</si>
  <si>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</si>
  <si>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</si>
  <si>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</si>
  <si>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</si>
  <si>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</si>
  <si>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</si>
  <si>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</si>
  <si>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</si>
  <si>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</si>
  <si>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</si>
  <si>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</si>
  <si>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</si>
  <si>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</si>
  <si>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</si>
  <si>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</si>
  <si>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</si>
  <si>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</si>
  <si>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</si>
  <si>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</si>
  <si>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</si>
  <si>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</si>
  <si>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</si>
  <si>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</si>
  <si>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</si>
  <si>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</si>
  <si>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</si>
  <si>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</si>
  <si>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</si>
  <si>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</si>
  <si>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</si>
  <si>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</si>
  <si>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</si>
  <si>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</si>
  <si>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</si>
  <si>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</si>
  <si>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</si>
  <si>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</si>
  <si>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</si>
  <si>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</si>
  <si>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</si>
  <si>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</si>
  <si>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</si>
  <si>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</si>
  <si>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</si>
  <si>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</si>
  <si>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</si>
  <si>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</si>
  <si>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</si>
  <si>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</si>
  <si>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</si>
  <si>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</si>
  <si>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</si>
  <si>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</si>
  <si>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</si>
  <si>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</si>
  <si>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</si>
  <si>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</si>
  <si>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</si>
  <si>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</si>
  <si>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</si>
  <si>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</si>
  <si>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</si>
  <si>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</si>
  <si>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</si>
  <si>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</si>
  <si>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</si>
  <si>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</si>
  <si>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</si>
  <si>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</si>
  <si>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</si>
  <si>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</si>
  <si>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</si>
  <si>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</si>
  <si>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</si>
  <si>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</si>
  <si>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</si>
  <si>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</si>
  <si>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</si>
  <si>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</si>
  <si>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</si>
  <si>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</si>
  <si>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</si>
  <si>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</si>
  <si>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</si>
  <si>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</si>
  <si>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</si>
  <si>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</si>
  <si>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</si>
  <si>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</si>
  <si>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</si>
  <si>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</si>
  <si>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</si>
  <si>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</si>
  <si>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</si>
  <si>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</si>
  <si>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</si>
  <si>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</si>
  <si>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</si>
  <si>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</si>
  <si>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</si>
  <si>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</si>
  <si>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</si>
  <si>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</si>
  <si>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</si>
  <si>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</si>
  <si>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</si>
  <si>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</si>
  <si>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</si>
  <si>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</si>
  <si>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</si>
  <si>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</si>
  <si>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</si>
  <si>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</si>
  <si>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</si>
  <si>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</si>
  <si>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</si>
  <si>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</si>
  <si>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</si>
  <si>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</si>
  <si>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</si>
  <si>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</si>
  <si>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</si>
  <si>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</si>
  <si>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</si>
  <si>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</si>
  <si>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</si>
  <si>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</si>
  <si>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</si>
  <si>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</si>
  <si>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</si>
  <si>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</si>
  <si>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</si>
  <si>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</si>
  <si>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</si>
  <si>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</si>
  <si>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</si>
  <si>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</si>
  <si>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</si>
  <si>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</si>
  <si>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</si>
  <si>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</si>
  <si>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</si>
  <si>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</si>
  <si>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</si>
  <si>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</si>
  <si>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</si>
  <si>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</si>
  <si>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</si>
  <si>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</si>
  <si>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</si>
  <si>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</si>
  <si>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</si>
  <si>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</si>
  <si>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</si>
  <si>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</si>
  <si>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</si>
  <si>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</si>
  <si>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</si>
  <si>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</si>
  <si>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</si>
  <si>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</si>
  <si>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</si>
  <si>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</si>
  <si>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</si>
  <si>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</si>
  <si>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</si>
  <si>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</si>
  <si>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</si>
  <si>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</si>
  <si>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</si>
  <si>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</si>
  <si>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</si>
  <si>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</si>
  <si>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</si>
  <si>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</si>
  <si>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</si>
  <si>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</si>
  <si>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</si>
  <si>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</si>
  <si>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</si>
  <si>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</si>
  <si>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</si>
  <si>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</si>
  <si>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</si>
  <si>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</si>
  <si>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</si>
  <si>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</si>
  <si>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</si>
  <si>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</si>
  <si>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</si>
  <si>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</si>
  <si>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</si>
  <si>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</si>
  <si>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</si>
  <si>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</si>
  <si>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</si>
  <si>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</si>
  <si>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</si>
  <si>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</si>
  <si>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</si>
  <si>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</si>
  <si>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</si>
  <si>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</si>
  <si>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</si>
  <si>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</si>
  <si>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</si>
  <si>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</si>
  <si>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</si>
  <si>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</si>
  <si>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</si>
  <si>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</si>
  <si>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</si>
  <si>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</si>
  <si>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</si>
  <si>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</si>
  <si>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</si>
  <si>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</si>
  <si>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</si>
  <si>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</si>
  <si>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</si>
  <si>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</si>
  <si>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</si>
  <si>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</si>
  <si>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</si>
  <si>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</si>
  <si>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</si>
  <si>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</si>
  <si>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</si>
  <si>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</si>
  <si>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</si>
  <si>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</si>
  <si>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</si>
  <si>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</si>
  <si>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</si>
  <si>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</si>
  <si>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</si>
  <si>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</si>
  <si>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</si>
  <si>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</si>
  <si>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</si>
  <si>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</si>
  <si>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</si>
  <si>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</si>
  <si>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</si>
  <si>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</si>
  <si>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</si>
  <si>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</si>
  <si>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</si>
  <si>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</si>
  <si>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</si>
  <si>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</si>
  <si>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</si>
  <si>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</si>
  <si>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</si>
  <si>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</si>
  <si>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</si>
  <si>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</si>
  <si>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</si>
  <si>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</si>
  <si>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</si>
  <si>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</si>
  <si>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</si>
  <si>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</si>
  <si>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</si>
  <si>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</si>
  <si>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</si>
  <si>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</si>
  <si>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</si>
  <si>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</si>
  <si>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</si>
  <si>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</si>
  <si>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</si>
  <si>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</si>
  <si>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</si>
  <si>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</si>
  <si>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</si>
  <si>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</si>
  <si>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</si>
  <si>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</si>
  <si>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</si>
  <si>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</si>
  <si>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</si>
  <si>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</si>
  <si>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</si>
  <si>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</si>
  <si>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</si>
  <si>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</si>
  <si>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</si>
  <si>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</si>
  <si>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</si>
  <si>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</si>
  <si>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</si>
  <si>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</si>
  <si>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</si>
  <si>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</si>
  <si>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</si>
  <si>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</si>
  <si>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</si>
  <si>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</si>
  <si>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</si>
  <si>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</si>
  <si>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</si>
  <si>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</si>
  <si>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</si>
  <si>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</si>
  <si>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</si>
  <si>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</si>
  <si>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</si>
  <si>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</si>
  <si>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</si>
  <si>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</si>
  <si>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</si>
  <si>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</si>
  <si>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</si>
  <si>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</si>
  <si>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</si>
  <si>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</si>
  <si>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</si>
  <si>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</si>
  <si>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</si>
  <si>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</si>
  <si>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</si>
  <si>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</si>
  <si>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</si>
  <si>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</si>
  <si>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</si>
  <si>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</si>
  <si>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</si>
  <si>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</si>
  <si>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</si>
  <si>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</si>
  <si>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</si>
  <si>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</si>
  <si>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</si>
  <si>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</si>
  <si>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</si>
  <si>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</si>
  <si>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</si>
  <si>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</si>
  <si>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</si>
  <si>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</si>
  <si>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</si>
  <si>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</si>
  <si>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</si>
  <si>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</si>
  <si>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</si>
  <si>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</si>
  <si>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</si>
  <si>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</si>
  <si>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</si>
  <si>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</si>
  <si>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</si>
  <si>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</si>
  <si>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</si>
  <si>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</si>
  <si>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</si>
  <si>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</si>
  <si>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</si>
  <si>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</si>
  <si>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</si>
  <si>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</si>
  <si>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</si>
  <si>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</si>
  <si>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</si>
  <si>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</si>
  <si>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</si>
  <si>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</si>
  <si>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</si>
  <si>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</si>
  <si>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</si>
  <si>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</si>
  <si>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</si>
  <si>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</si>
  <si>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</si>
  <si>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</si>
  <si>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</si>
  <si>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</si>
  <si>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</si>
  <si>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</si>
  <si>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</si>
  <si>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</si>
  <si>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</si>
  <si>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</si>
  <si>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</si>
  <si>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</si>
  <si>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</si>
  <si>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</si>
  <si>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</si>
  <si>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</si>
  <si>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</si>
  <si>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</si>
  <si>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</si>
  <si>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</si>
  <si>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</si>
  <si>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</si>
  <si>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</si>
  <si>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</si>
  <si>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</si>
  <si>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</si>
  <si>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</si>
  <si>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</si>
  <si>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</si>
  <si>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</si>
  <si>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</si>
  <si>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</si>
  <si>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</si>
  <si>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</si>
  <si>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</si>
  <si>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</si>
  <si>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</si>
  <si>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</si>
  <si>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</si>
  <si>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</si>
  <si>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</si>
  <si>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</si>
  <si>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</si>
  <si>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</si>
  <si>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</si>
  <si>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</si>
  <si>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</si>
  <si>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</si>
  <si>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</si>
  <si>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</si>
  <si>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</si>
  <si>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</si>
  <si>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</si>
  <si>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</si>
  <si>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</si>
  <si>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</si>
  <si>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</si>
  <si>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</si>
  <si>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</si>
  <si>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</si>
  <si>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</si>
  <si>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</si>
  <si>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</si>
  <si>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</si>
  <si>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</si>
  <si>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</si>
  <si>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</si>
  <si>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</si>
  <si>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</si>
  <si>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</si>
  <si>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</si>
  <si>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</si>
  <si>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</si>
  <si>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</si>
  <si>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</si>
  <si>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</si>
  <si>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</si>
  <si>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</si>
  <si>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</si>
  <si>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</si>
  <si>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</si>
  <si>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</si>
  <si>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</si>
  <si>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</si>
  <si>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</si>
  <si>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</si>
  <si>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</si>
  <si>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</si>
  <si>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</si>
  <si>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</si>
  <si>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</si>
  <si>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</si>
  <si>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</si>
  <si>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</si>
  <si>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</si>
  <si>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</si>
  <si>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</si>
  <si>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</si>
  <si>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</si>
  <si>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</si>
  <si>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</si>
  <si>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</si>
  <si>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</si>
  <si>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</si>
  <si>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</si>
  <si>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</si>
  <si>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</si>
  <si>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</si>
  <si>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</si>
  <si>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</si>
  <si>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</si>
  <si>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</si>
  <si>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</si>
  <si>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</si>
  <si>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</si>
  <si>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</si>
  <si>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</si>
  <si>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</si>
  <si>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</si>
  <si>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</si>
  <si>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</si>
  <si>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</si>
  <si>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</si>
  <si>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</si>
  <si>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</si>
  <si>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</si>
  <si>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</si>
  <si>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</si>
  <si>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</si>
  <si>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</si>
  <si>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</si>
  <si>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</si>
  <si>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</si>
  <si>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</si>
  <si>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</si>
  <si>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</si>
  <si>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</si>
  <si>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</si>
  <si>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</si>
  <si>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</si>
  <si>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</si>
  <si>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</si>
  <si>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</si>
  <si>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</si>
  <si>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</si>
  <si>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</si>
  <si>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</si>
  <si>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</si>
  <si>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</si>
  <si>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</si>
  <si>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</si>
  <si>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</si>
  <si>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</si>
  <si>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</si>
  <si>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</si>
  <si>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</si>
  <si>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</si>
  <si>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</si>
  <si>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</si>
  <si>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</si>
  <si>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</si>
  <si>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</si>
  <si>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</si>
  <si>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</si>
  <si>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</si>
  <si>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</si>
  <si>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</si>
  <si>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</si>
  <si>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</si>
  <si>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</si>
  <si>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</si>
  <si>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</si>
  <si>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</si>
  <si>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</si>
  <si>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</si>
  <si>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</si>
  <si>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</si>
  <si>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</si>
  <si>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</si>
  <si>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</si>
  <si>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</si>
  <si>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</si>
  <si>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</si>
  <si>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</si>
  <si>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</si>
  <si>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</si>
  <si>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</si>
  <si>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</si>
  <si>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</si>
  <si>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</si>
  <si>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</si>
  <si>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</si>
  <si>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</si>
  <si>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</si>
  <si>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</si>
  <si>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</si>
  <si>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</si>
  <si>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</si>
  <si>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</si>
  <si>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</si>
  <si>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</si>
  <si>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</si>
  <si>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</si>
  <si>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</si>
  <si>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</si>
  <si>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</si>
  <si>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</si>
  <si>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</si>
  <si>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</si>
  <si>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</si>
  <si>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</si>
  <si>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</si>
  <si>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</si>
  <si>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</si>
  <si>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</si>
  <si>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</si>
  <si>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</si>
  <si>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</si>
  <si>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</si>
  <si>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</si>
  <si>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</si>
  <si>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</si>
  <si>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</si>
  <si>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</si>
  <si>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</si>
  <si>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</si>
  <si>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</si>
  <si>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</si>
  <si>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</si>
  <si>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</si>
  <si>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</si>
  <si>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</si>
  <si>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</si>
  <si>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</si>
  <si>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</si>
  <si>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</si>
  <si>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</si>
  <si>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</si>
  <si>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</si>
  <si>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</si>
  <si>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</si>
  <si>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</si>
  <si>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</si>
  <si>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</si>
  <si>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</si>
  <si>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</si>
  <si>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</si>
  <si>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</si>
  <si>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</si>
  <si>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</si>
  <si>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</si>
  <si>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</si>
  <si>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</si>
  <si>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</si>
  <si>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</si>
  <si>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</si>
  <si>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</si>
  <si>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</si>
  <si>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</si>
  <si>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</si>
  <si>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</si>
  <si>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</si>
  <si>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</si>
  <si>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</si>
  <si>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</si>
  <si>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</si>
  <si>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</si>
  <si>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</si>
  <si>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</si>
  <si>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</si>
  <si>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</si>
  <si>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</si>
  <si>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</si>
  <si>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</si>
  <si>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</si>
  <si>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</si>
  <si>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</si>
  <si>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</si>
  <si>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</si>
  <si>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</si>
  <si>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</si>
  <si>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</si>
  <si>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</si>
  <si>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</si>
  <si>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</si>
  <si>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</si>
  <si>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</si>
  <si>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</si>
  <si>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</si>
  <si>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</si>
  <si>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</si>
  <si>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</si>
  <si>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</si>
  <si>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</si>
  <si>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</si>
  <si>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</si>
  <si>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</si>
  <si>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</si>
  <si>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</si>
  <si>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</si>
  <si>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</si>
  <si>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</si>
  <si>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</si>
  <si>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</si>
  <si>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</si>
  <si>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</si>
  <si>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</si>
  <si>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</si>
  <si>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</si>
  <si>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</si>
  <si>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</si>
  <si>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</si>
  <si>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</si>
  <si>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</si>
  <si>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</si>
  <si>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</si>
  <si>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</si>
  <si>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</si>
  <si>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</si>
  <si>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</si>
  <si>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</si>
  <si>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</si>
  <si>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</si>
  <si>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</si>
  <si>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</si>
  <si>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</si>
  <si>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</si>
  <si>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</si>
  <si>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</si>
  <si>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</si>
  <si>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</si>
  <si>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</si>
  <si>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</si>
  <si>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</si>
  <si>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</si>
  <si>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</si>
  <si>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</si>
  <si>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</si>
  <si>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</si>
  <si>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</si>
  <si>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</si>
  <si>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</si>
  <si>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</si>
  <si>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</si>
  <si>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</si>
  <si>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</si>
  <si>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</si>
  <si>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</si>
  <si>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</si>
  <si>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</si>
  <si>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</si>
  <si>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</si>
  <si>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</si>
  <si>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</si>
  <si>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</si>
  <si>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</si>
  <si>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</si>
  <si>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</si>
  <si>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</si>
  <si>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</si>
  <si>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</si>
  <si>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</si>
  <si>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</si>
  <si>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</si>
  <si>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</si>
  <si>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</si>
  <si>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</si>
  <si>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</si>
  <si>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</si>
  <si>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</si>
  <si>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</si>
  <si>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</si>
  <si>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</si>
  <si>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</si>
  <si>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</si>
  <si>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</si>
  <si>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</si>
  <si>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</si>
  <si>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</si>
  <si>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</si>
  <si>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</si>
  <si>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</si>
  <si>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</si>
  <si>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</si>
  <si>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</si>
  <si>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</si>
  <si>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</si>
  <si>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</si>
  <si>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</si>
  <si>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</si>
  <si>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</si>
  <si>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</si>
  <si>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</si>
  <si>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</si>
  <si>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</si>
  <si>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</si>
  <si>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</si>
  <si>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</si>
  <si>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</si>
  <si>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</si>
  <si>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</si>
  <si>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</si>
  <si>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</si>
  <si>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</si>
  <si>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</si>
  <si>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</si>
  <si>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</si>
  <si>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</si>
  <si>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</si>
  <si>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</si>
  <si>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</si>
  <si>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</si>
  <si>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</si>
  <si>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</si>
  <si>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</si>
  <si>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</si>
  <si>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</si>
  <si>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</si>
  <si>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</si>
  <si>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</si>
  <si>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</si>
  <si>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</si>
  <si>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</si>
  <si>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</si>
  <si>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</si>
  <si>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</si>
  <si>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</si>
  <si>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</si>
  <si>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</si>
  <si>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</si>
  <si>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</si>
  <si>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</si>
  <si>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</si>
  <si>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</si>
  <si>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</si>
  <si>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</si>
  <si>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</si>
  <si>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</si>
  <si>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</si>
  <si>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</si>
  <si>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</si>
  <si>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</si>
  <si>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</si>
  <si>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</si>
  <si>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</si>
  <si>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</si>
  <si>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</si>
  <si>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</si>
  <si>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</si>
  <si>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</si>
  <si>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</si>
  <si>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</si>
  <si>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</si>
  <si>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</si>
  <si>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</si>
  <si>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</si>
  <si>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</si>
  <si>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</si>
  <si>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</si>
  <si>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</si>
  <si>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</si>
  <si>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</si>
  <si>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</si>
  <si>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</si>
  <si>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</si>
  <si>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</si>
  <si>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</si>
  <si>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</si>
  <si>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</si>
  <si>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</si>
  <si>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</si>
  <si>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</si>
  <si>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</si>
  <si>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</si>
  <si>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</si>
  <si>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</si>
  <si>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</si>
  <si>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</si>
  <si>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</si>
  <si>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</si>
  <si>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</si>
  <si>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</si>
  <si>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</si>
  <si>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</si>
  <si>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</si>
  <si>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</si>
  <si>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</si>
  <si>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</si>
  <si>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</si>
  <si>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</si>
  <si>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</si>
  <si>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</si>
  <si>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</si>
  <si>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</si>
  <si>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</si>
  <si>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</si>
  <si>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</si>
  <si>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</si>
  <si>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</si>
  <si>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</si>
  <si>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</si>
  <si>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</si>
  <si>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</si>
  <si>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</si>
  <si>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</si>
  <si>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</si>
  <si>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</si>
  <si>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</si>
  <si>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</si>
  <si>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</si>
  <si>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</si>
  <si>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</si>
  <si>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</si>
  <si>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</si>
  <si>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</si>
  <si>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</si>
  <si>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</si>
  <si>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</si>
  <si>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</si>
  <si>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</si>
  <si>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</si>
  <si>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</si>
  <si>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</si>
  <si>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</si>
  <si>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</si>
  <si>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</si>
  <si>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</si>
  <si>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</si>
  <si>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</si>
  <si>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</si>
  <si>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</si>
  <si>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</si>
  <si>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</si>
  <si>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</si>
  <si>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</si>
  <si>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</si>
  <si>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</si>
  <si>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</si>
  <si>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</si>
  <si>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</si>
  <si>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</si>
  <si>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</si>
  <si>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</si>
  <si>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</si>
  <si>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</si>
  <si>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</si>
  <si>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</si>
  <si>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</si>
  <si>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</si>
  <si>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</si>
  <si>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</si>
  <si>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</si>
  <si>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</si>
  <si>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</si>
  <si>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</si>
  <si>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</si>
  <si>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</si>
  <si>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</si>
  <si>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</si>
  <si>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</si>
  <si>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</si>
  <si>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</si>
  <si>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</si>
  <si>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</si>
  <si>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</si>
  <si>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</si>
  <si>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</si>
  <si>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</si>
  <si>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</si>
  <si>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</si>
  <si>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</si>
  <si>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</si>
  <si>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</si>
  <si>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</si>
  <si>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</si>
  <si>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</si>
  <si>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</si>
  <si>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</si>
  <si>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</si>
  <si>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</si>
  <si>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</si>
  <si>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</si>
  <si>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</si>
  <si>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</si>
  <si>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</si>
  <si>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</si>
  <si>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</si>
  <si>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</si>
  <si>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</si>
  <si>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</si>
  <si>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</si>
  <si>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</si>
  <si>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</si>
  <si>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</si>
  <si>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</si>
  <si>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</si>
  <si>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</si>
  <si>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</si>
  <si>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</si>
  <si>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</si>
  <si>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</si>
  <si>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</si>
  <si>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</si>
  <si>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</si>
  <si>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</si>
  <si>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</si>
  <si>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</si>
  <si>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</si>
  <si>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</si>
  <si>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</si>
  <si>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</si>
  <si>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</si>
  <si>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</si>
  <si>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</si>
  <si>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</si>
  <si>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</si>
  <si>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</si>
  <si>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</si>
  <si>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</si>
  <si>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</si>
  <si>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</si>
  <si>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</si>
  <si>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</si>
  <si>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</si>
  <si>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</si>
  <si>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</si>
  <si>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</si>
  <si>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</si>
  <si>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</si>
  <si>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</si>
  <si>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</si>
  <si>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</si>
  <si>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</si>
  <si>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</si>
  <si>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</si>
  <si>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</si>
  <si>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</si>
  <si>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</si>
  <si>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</si>
  <si>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</si>
  <si>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</si>
  <si>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</si>
  <si>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</si>
  <si>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</si>
  <si>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</si>
  <si>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</si>
  <si>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</si>
  <si>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</si>
  <si>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</si>
  <si>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</si>
  <si>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</si>
  <si>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</si>
  <si>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</si>
  <si>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</si>
  <si>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</si>
  <si>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</si>
  <si>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</si>
  <si>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</si>
  <si>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</si>
  <si>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</si>
  <si>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</si>
  <si>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</si>
  <si>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</si>
  <si>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</si>
  <si>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</si>
  <si>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</si>
  <si>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</si>
  <si>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</si>
  <si>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</si>
  <si>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</si>
  <si>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</si>
  <si>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</si>
  <si>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</si>
  <si>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</si>
  <si>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</si>
  <si>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</si>
  <si>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</si>
  <si>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</si>
  <si>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</si>
  <si>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</si>
  <si>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</si>
  <si>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</si>
  <si>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</si>
  <si>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</si>
  <si>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</si>
  <si>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</si>
  <si>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</si>
  <si>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</si>
  <si>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</si>
  <si>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</si>
  <si>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</si>
  <si>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</si>
  <si>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</si>
  <si>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</si>
  <si>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</si>
  <si>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</si>
  <si>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</si>
  <si>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</si>
  <si>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</si>
  <si>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</si>
  <si>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</si>
  <si>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</si>
  <si>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</si>
  <si>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</si>
  <si>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</si>
  <si>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</si>
  <si>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</si>
  <si>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</si>
  <si>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</si>
  <si>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</si>
  <si>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</si>
  <si>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</si>
  <si>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</si>
  <si>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</si>
  <si>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</si>
  <si>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</si>
  <si>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</si>
  <si>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</si>
  <si>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</si>
  <si>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</si>
  <si>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</si>
  <si>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</si>
  <si>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</si>
  <si>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</si>
  <si>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</si>
  <si>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</si>
  <si>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</si>
  <si>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</si>
  <si>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</si>
  <si>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</si>
  <si>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</si>
  <si>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</si>
  <si>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</si>
  <si>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</si>
  <si>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</si>
  <si>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</si>
  <si>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</si>
  <si>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</si>
  <si>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</si>
  <si>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</si>
  <si>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</si>
  <si>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</si>
  <si>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</si>
  <si>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</si>
  <si>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</si>
  <si>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</si>
  <si>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</si>
  <si>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</si>
  <si>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</si>
  <si>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</si>
  <si>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</si>
  <si>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</si>
  <si>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</si>
  <si>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</si>
  <si>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</si>
  <si>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</si>
  <si>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</si>
  <si>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</si>
  <si>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</si>
  <si>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</si>
  <si>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</si>
  <si>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</si>
  <si>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</si>
  <si>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</si>
  <si>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</si>
  <si>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</si>
  <si>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</si>
  <si>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</si>
  <si>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</si>
  <si>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</si>
  <si>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</si>
  <si>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</si>
  <si>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</si>
  <si>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</si>
  <si>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</si>
  <si>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</si>
  <si>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</si>
  <si>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</si>
  <si>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</si>
  <si>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</si>
  <si>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</si>
  <si>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</si>
  <si>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</si>
  <si>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</si>
  <si>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</si>
  <si>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</si>
  <si>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</si>
  <si>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</si>
  <si>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</si>
  <si>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</si>
  <si>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</si>
  <si>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</si>
  <si>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</si>
  <si>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</si>
  <si>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</si>
  <si>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</si>
  <si>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</si>
  <si>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</si>
  <si>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</si>
  <si>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</si>
  <si>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</si>
  <si>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</si>
  <si>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</si>
  <si>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</si>
  <si>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</si>
  <si>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</si>
  <si>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</si>
  <si>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</si>
  <si>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</si>
  <si>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</si>
  <si>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</si>
  <si>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</si>
  <si>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</si>
  <si>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</si>
  <si>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</si>
  <si>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</si>
  <si>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</si>
  <si>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</si>
  <si>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</si>
  <si>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</si>
  <si>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</si>
  <si>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</si>
  <si>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</si>
  <si>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</si>
  <si>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</si>
  <si>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</si>
  <si>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</si>
  <si>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</si>
  <si>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</si>
  <si>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</si>
  <si>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</si>
  <si>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</si>
  <si>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</si>
  <si>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</si>
  <si>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</si>
  <si>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</si>
  <si>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</si>
  <si>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</si>
  <si>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</si>
  <si>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</si>
  <si>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</si>
  <si>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</si>
  <si>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</si>
  <si>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</si>
  <si>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</si>
  <si>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</si>
  <si>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</si>
  <si>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</si>
  <si>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</si>
  <si>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</si>
  <si>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</si>
  <si>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</si>
  <si>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</si>
  <si>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</si>
  <si>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</si>
  <si>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</si>
  <si>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</si>
  <si>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</si>
  <si>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</si>
  <si>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</si>
  <si>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</si>
  <si>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</si>
  <si>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</si>
  <si>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</si>
  <si>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</si>
  <si>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</si>
  <si>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</si>
  <si>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</si>
  <si>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</si>
  <si>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</si>
  <si>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</si>
  <si>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</si>
  <si>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</si>
  <si>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</si>
  <si>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</si>
  <si>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</si>
  <si>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</si>
  <si>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</si>
  <si>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</si>
  <si>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</si>
  <si>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</si>
  <si>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</si>
  <si>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</si>
  <si>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</si>
  <si>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</si>
  <si>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</si>
  <si>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</si>
  <si>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</si>
  <si>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</si>
  <si>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</si>
  <si>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</si>
  <si>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</si>
  <si>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</si>
  <si>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</si>
  <si>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</si>
  <si>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</si>
  <si>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</si>
  <si>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</si>
  <si>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</si>
  <si>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</si>
  <si>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</si>
  <si>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</si>
  <si>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</si>
  <si>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</si>
  <si>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</si>
  <si>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</si>
  <si>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</si>
  <si>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</si>
  <si>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</si>
  <si>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</si>
  <si>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</si>
  <si>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</si>
  <si>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</si>
  <si>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</si>
  <si>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</si>
  <si>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</si>
  <si>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</si>
  <si>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</si>
  <si>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</si>
  <si>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</si>
  <si>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</si>
  <si>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</si>
  <si>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</si>
  <si>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</si>
  <si>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</si>
  <si>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</si>
  <si>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</si>
  <si>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</si>
  <si>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</si>
  <si>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</si>
  <si>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</si>
  <si>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</si>
  <si>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</si>
  <si>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</si>
  <si>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</si>
  <si>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</si>
  <si>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</si>
  <si>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</si>
  <si>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</si>
  <si>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</si>
  <si>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</si>
  <si>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</si>
  <si>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</si>
  <si>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</si>
  <si>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</si>
  <si>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</si>
  <si>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</si>
  <si>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</si>
  <si>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</si>
  <si>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</si>
  <si>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</si>
  <si>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</si>
  <si>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</si>
  <si>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</si>
  <si>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</si>
  <si>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</si>
  <si>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</si>
  <si>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</si>
  <si>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</si>
  <si>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</si>
  <si>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</si>
  <si>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</si>
  <si>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</si>
  <si>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</si>
  <si>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</si>
  <si>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</si>
  <si>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</si>
  <si>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</si>
  <si>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</si>
  <si>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</si>
  <si>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</si>
  <si>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</si>
  <si>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</si>
  <si>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</si>
  <si>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</si>
  <si>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</si>
  <si>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</si>
  <si>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</si>
  <si>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</si>
  <si>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</si>
  <si>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</si>
  <si>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</si>
  <si>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</si>
  <si>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</si>
  <si>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</si>
  <si>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</si>
  <si>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</si>
  <si>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</si>
  <si>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</si>
  <si>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</si>
  <si>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</si>
  <si>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</si>
  <si>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</si>
  <si>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</si>
  <si>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</si>
  <si>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</si>
  <si>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</si>
  <si>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</si>
  <si>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</si>
  <si>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</si>
  <si>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</si>
  <si>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</si>
  <si>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</si>
  <si>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</si>
  <si>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</si>
  <si>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</si>
  <si>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</si>
  <si>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</si>
  <si>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</si>
  <si>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</si>
  <si>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</si>
  <si>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</si>
  <si>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</si>
  <si>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</si>
  <si>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</si>
  <si>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</si>
  <si>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</si>
  <si>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</si>
  <si>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</si>
  <si>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</si>
  <si>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</si>
  <si>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</si>
  <si>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</si>
  <si>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</si>
  <si>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</si>
  <si>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</si>
  <si>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</si>
  <si>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</si>
  <si>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</si>
  <si>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</si>
  <si>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</si>
  <si>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</si>
  <si>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</si>
  <si>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</si>
  <si>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</si>
  <si>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</si>
  <si>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</si>
  <si>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</si>
  <si>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</si>
  <si>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</si>
  <si>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</si>
  <si>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</si>
  <si>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</si>
  <si>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</si>
  <si>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</si>
  <si>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</si>
  <si>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</si>
  <si>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</si>
  <si>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</si>
  <si>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</si>
  <si>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</si>
  <si>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</si>
  <si>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</si>
  <si>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</si>
  <si>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</si>
  <si>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</si>
  <si>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</si>
  <si>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</si>
  <si>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</si>
  <si>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</si>
  <si>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</si>
  <si>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</si>
  <si>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</si>
  <si>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</si>
  <si>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</si>
  <si>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</si>
  <si>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</si>
  <si>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</si>
  <si>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</si>
  <si>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</si>
  <si>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</si>
  <si>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</si>
  <si>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</si>
  <si>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</si>
  <si>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</si>
  <si>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</si>
  <si>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</si>
  <si>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</si>
  <si>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</si>
  <si>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</si>
  <si>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</si>
  <si>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</si>
  <si>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</si>
  <si>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</si>
  <si>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</si>
  <si>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</si>
  <si>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</si>
  <si>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</si>
  <si>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</si>
  <si>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</si>
  <si>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</si>
  <si>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</si>
  <si>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</si>
  <si>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</si>
  <si>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</si>
  <si>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</si>
  <si>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</si>
  <si>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</si>
  <si>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</si>
  <si>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</si>
  <si>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</si>
  <si>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</si>
  <si>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</si>
  <si>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</si>
  <si>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</si>
  <si>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</si>
  <si>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</si>
  <si>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</si>
  <si>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</si>
  <si>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</si>
  <si>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</si>
  <si>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</si>
  <si>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</si>
  <si>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</si>
  <si>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</si>
  <si>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</si>
  <si>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</si>
  <si>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</si>
  <si>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</si>
  <si>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</si>
  <si>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</si>
  <si>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</si>
  <si>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</si>
  <si>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</si>
  <si>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</si>
  <si>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</si>
  <si>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</si>
  <si>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</si>
  <si>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</si>
  <si>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</si>
  <si>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</si>
  <si>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</si>
  <si>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</si>
  <si>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</si>
  <si>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</si>
  <si>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</si>
  <si>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</si>
  <si>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</si>
  <si>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</si>
  <si>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</si>
  <si>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</si>
  <si>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</si>
  <si>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</si>
  <si>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</si>
  <si>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</si>
  <si>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</si>
  <si>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</si>
  <si>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</si>
  <si>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</si>
  <si>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</si>
  <si>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</si>
  <si>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</si>
  <si>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</si>
  <si>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</si>
  <si>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</si>
  <si>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</si>
  <si>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</si>
  <si>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</si>
  <si>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</si>
  <si>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</si>
  <si>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</si>
  <si>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</si>
  <si>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</si>
  <si>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</si>
  <si>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</si>
  <si>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</si>
  <si>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</si>
  <si>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</si>
  <si>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</si>
  <si>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</si>
  <si>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</si>
  <si>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</si>
  <si>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</si>
  <si>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</si>
  <si>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</si>
  <si>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</si>
  <si>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</si>
  <si>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</si>
  <si>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</si>
  <si>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</si>
  <si>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</si>
  <si>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</si>
  <si>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</si>
  <si>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</si>
  <si>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</si>
  <si>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</si>
  <si>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</si>
  <si>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</si>
  <si>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</si>
  <si>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</si>
  <si>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</si>
  <si>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</si>
  <si>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</si>
  <si>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</si>
  <si>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</si>
  <si>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</si>
  <si>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</si>
  <si>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</si>
  <si>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</si>
  <si>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</si>
  <si>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</si>
  <si>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</si>
  <si>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</si>
  <si>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</si>
  <si>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</si>
  <si>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</si>
  <si>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</si>
  <si>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</si>
  <si>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</si>
  <si>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</si>
  <si>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</si>
  <si>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</si>
  <si>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</si>
  <si>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</si>
  <si>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</si>
  <si>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</si>
  <si>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</si>
  <si>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</si>
  <si>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</si>
  <si>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</si>
  <si>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</si>
  <si>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</si>
  <si>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</si>
  <si>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</si>
  <si>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</si>
  <si>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</si>
  <si>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</si>
  <si>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</si>
  <si>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</si>
  <si>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</si>
  <si>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</si>
  <si>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</si>
  <si>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</si>
  <si>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</si>
  <si>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</si>
  <si>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</si>
  <si>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</si>
  <si>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</si>
  <si>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</si>
  <si>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</si>
  <si>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</si>
  <si>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</si>
  <si>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</si>
  <si>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</si>
  <si>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</si>
  <si>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</si>
  <si>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</si>
  <si>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</si>
  <si>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</si>
  <si>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</si>
  <si>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</si>
  <si>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</si>
  <si>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</si>
  <si>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</si>
  <si>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</si>
  <si>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</si>
  <si>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</si>
  <si>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</si>
  <si>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</si>
  <si>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</si>
  <si>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</si>
  <si>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</si>
  <si>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</si>
  <si>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</si>
  <si>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</si>
  <si>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</si>
  <si>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</si>
  <si>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</si>
  <si>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</si>
  <si>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</si>
  <si>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</si>
  <si>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</si>
  <si>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</si>
  <si>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</si>
  <si>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</si>
  <si>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</si>
  <si>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</si>
  <si>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</si>
  <si>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</si>
  <si>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</si>
  <si>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</si>
  <si>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</si>
  <si>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</si>
  <si>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</si>
  <si>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</si>
  <si>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</si>
  <si>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</si>
  <si>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</si>
  <si>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</si>
  <si>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</si>
  <si>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</si>
  <si>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</si>
  <si>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</si>
  <si>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</si>
  <si>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</si>
  <si>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</si>
  <si>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</si>
  <si>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</si>
  <si>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</si>
  <si>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</si>
  <si>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</si>
  <si>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</si>
  <si>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</si>
  <si>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</si>
  <si>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</si>
  <si>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</si>
  <si>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</si>
  <si>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</si>
  <si>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</si>
  <si>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</si>
  <si>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</si>
  <si>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</si>
  <si>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</si>
  <si>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</si>
  <si>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</si>
  <si>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</si>
  <si>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</si>
  <si>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</si>
  <si>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</si>
  <si>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</si>
  <si>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</si>
  <si>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</si>
  <si>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</si>
  <si>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</si>
  <si>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</si>
  <si>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</si>
  <si>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</si>
  <si>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</si>
  <si>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</si>
  <si>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</si>
  <si>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</si>
  <si>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</si>
  <si>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</si>
  <si>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</si>
  <si>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</si>
  <si>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</si>
  <si>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</si>
  <si>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</si>
  <si>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</si>
  <si>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</si>
  <si>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</si>
  <si>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</si>
  <si>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</si>
  <si>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</si>
  <si>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</si>
  <si>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</si>
  <si>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</si>
  <si>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</si>
  <si>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</si>
  <si>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</si>
  <si>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</si>
  <si>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</si>
  <si>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</si>
  <si>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</si>
  <si>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</si>
  <si>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</si>
  <si>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</si>
  <si>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</si>
  <si>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</si>
  <si>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</si>
  <si>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</si>
  <si>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</si>
  <si>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</si>
  <si>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</si>
  <si>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</si>
  <si>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</si>
  <si>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</si>
  <si>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</si>
  <si>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</si>
  <si>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</si>
  <si>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</si>
  <si>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</si>
  <si>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</si>
  <si>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</si>
  <si>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</si>
  <si>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</si>
  <si>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</si>
  <si>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</si>
  <si>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</si>
  <si>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</si>
  <si>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</si>
  <si>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</si>
  <si>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</si>
  <si>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</si>
  <si>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</si>
  <si>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</si>
  <si>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</si>
  <si>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</si>
  <si>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</si>
  <si>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</si>
  <si>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</si>
  <si>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</si>
  <si>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</si>
  <si>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</si>
  <si>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</si>
  <si>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</si>
  <si>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</si>
  <si>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</si>
  <si>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</si>
  <si>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</si>
  <si>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</si>
  <si>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</si>
  <si>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</si>
  <si>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</si>
  <si>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</si>
  <si>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</si>
  <si>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</si>
  <si>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</si>
  <si>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</si>
  <si>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</si>
  <si>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</si>
  <si>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</si>
  <si>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</si>
  <si>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</si>
  <si>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</si>
  <si>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</si>
  <si>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</si>
  <si>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</si>
  <si>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</si>
  <si>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</si>
  <si>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</si>
  <si>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</si>
  <si>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</si>
  <si>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</si>
  <si>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</si>
  <si>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</si>
  <si>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</si>
  <si>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</si>
  <si>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</si>
  <si>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</si>
  <si>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</si>
  <si>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</si>
  <si>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</si>
  <si>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</si>
  <si>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</si>
  <si>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</si>
  <si>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</si>
  <si>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</si>
  <si>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</si>
  <si>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</si>
  <si>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</si>
  <si>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</si>
  <si>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</si>
  <si>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</si>
  <si>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</si>
  <si>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</si>
  <si>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</si>
  <si>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</si>
  <si>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</si>
  <si>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</si>
  <si>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</si>
  <si>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</si>
  <si>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</si>
  <si>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</si>
  <si>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</si>
  <si>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</si>
  <si>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</si>
  <si>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</si>
  <si>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</si>
  <si>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</si>
  <si>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</si>
  <si>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</si>
  <si>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</si>
  <si>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</si>
  <si>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</si>
  <si>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</si>
  <si>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</si>
  <si>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</si>
  <si>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</si>
  <si>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</si>
  <si>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</si>
  <si>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</si>
  <si>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</si>
  <si>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</si>
  <si>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</si>
  <si>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</si>
  <si>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</si>
  <si>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</si>
  <si>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</si>
  <si>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</si>
  <si>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</si>
  <si>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</si>
  <si>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</si>
  <si>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</si>
  <si>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</si>
  <si>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</si>
  <si>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</si>
  <si>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</si>
  <si>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</si>
  <si>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</si>
  <si>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</si>
  <si>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</si>
  <si>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</si>
  <si>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</si>
  <si>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</si>
  <si>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</si>
  <si>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</si>
  <si>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</si>
  <si>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</si>
  <si>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</si>
  <si>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</si>
  <si>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</si>
  <si>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</si>
  <si>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</si>
  <si>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</si>
  <si>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</si>
  <si>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</si>
  <si>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</si>
  <si>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</si>
  <si>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</si>
  <si>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</si>
  <si>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</si>
  <si>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</si>
  <si>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</si>
  <si>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</si>
  <si>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</si>
  <si>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</si>
  <si>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</si>
  <si>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</si>
  <si>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</si>
  <si>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</si>
  <si>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</si>
  <si>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</si>
  <si>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</si>
  <si>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</si>
  <si>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</si>
  <si>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</si>
  <si>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</si>
  <si>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</si>
  <si>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</si>
  <si>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</si>
  <si>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</si>
  <si>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</si>
  <si>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</si>
  <si>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</si>
  <si>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</si>
  <si>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</si>
  <si>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</si>
  <si>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</si>
  <si>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</si>
  <si>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</si>
  <si>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</si>
  <si>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</si>
  <si>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</si>
  <si>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</si>
  <si>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</si>
  <si>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</si>
  <si>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</si>
  <si>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</si>
  <si>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</si>
  <si>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</si>
  <si>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</si>
  <si>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</si>
  <si>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</si>
  <si>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</si>
  <si>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</si>
  <si>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</si>
  <si>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</si>
  <si>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</si>
  <si>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</si>
  <si>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</si>
  <si>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</si>
  <si>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</si>
  <si>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</si>
  <si>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</si>
  <si>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</si>
  <si>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</si>
  <si>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</si>
  <si>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</si>
  <si>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</si>
  <si>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</si>
  <si>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</si>
  <si>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</si>
  <si>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</si>
  <si>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</si>
  <si>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</si>
  <si>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</si>
  <si>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</si>
  <si>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</si>
  <si>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</si>
  <si>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</si>
  <si>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</si>
  <si>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</si>
  <si>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</si>
  <si>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</si>
  <si>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</si>
  <si>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</si>
  <si>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</si>
  <si>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</si>
  <si>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</si>
  <si>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</si>
  <si>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</si>
  <si>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</si>
  <si>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</si>
  <si>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</si>
  <si>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</si>
  <si>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</si>
  <si>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</si>
  <si>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</si>
  <si>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</si>
  <si>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</si>
  <si>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</si>
  <si>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</si>
  <si>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</si>
  <si>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</si>
  <si>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</si>
  <si>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</si>
  <si>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</si>
  <si>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</si>
  <si>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</si>
  <si>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</si>
  <si>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</si>
  <si>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</si>
  <si>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</si>
  <si>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</si>
  <si>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</si>
  <si>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</si>
  <si>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</si>
  <si>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</si>
  <si>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</si>
  <si>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</si>
  <si>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</si>
  <si>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</si>
  <si>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</si>
  <si>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</si>
  <si>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</si>
  <si>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</si>
  <si>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</si>
  <si>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</si>
  <si>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</si>
  <si>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</si>
  <si>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</si>
  <si>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</si>
  <si>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</si>
  <si>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</si>
  <si>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</si>
  <si>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</si>
  <si>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</si>
  <si>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</si>
  <si>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</si>
  <si>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</si>
  <si>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</si>
  <si>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</si>
  <si>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</si>
  <si>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</si>
  <si>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</si>
  <si>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</si>
  <si>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</si>
  <si>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</si>
  <si>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</si>
  <si>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</si>
  <si>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</si>
  <si>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</si>
  <si>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</si>
  <si>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</si>
  <si>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</si>
  <si>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</si>
  <si>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</si>
  <si>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</si>
  <si>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</si>
  <si>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</si>
  <si>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</si>
  <si>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</si>
  <si>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</si>
  <si>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</si>
  <si>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</si>
  <si>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</si>
  <si>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</si>
  <si>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</si>
  <si>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</si>
  <si>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</si>
  <si>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</si>
  <si>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</si>
  <si>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</si>
  <si>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</si>
  <si>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</si>
  <si>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</si>
  <si>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</si>
  <si>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</si>
  <si>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</si>
  <si>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</si>
  <si>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</si>
  <si>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</si>
  <si>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</si>
  <si>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</si>
  <si>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</si>
  <si>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</si>
  <si>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</si>
  <si>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</si>
  <si>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</si>
  <si>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</si>
  <si>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</si>
  <si>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</si>
  <si>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</si>
  <si>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</si>
  <si>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</si>
  <si>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</si>
  <si>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</si>
  <si>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</si>
  <si>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</si>
  <si>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</si>
  <si>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</si>
  <si>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</si>
  <si>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</si>
  <si>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</si>
  <si>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</si>
  <si>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</si>
  <si>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</si>
  <si>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</si>
  <si>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</si>
  <si>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</si>
  <si>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</si>
  <si>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</si>
  <si>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</si>
  <si>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</si>
  <si>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</si>
  <si>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</si>
  <si>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</si>
  <si>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</si>
  <si>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</si>
  <si>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</si>
  <si>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</si>
  <si>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</si>
  <si>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</si>
  <si>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</si>
  <si>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</si>
  <si>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</si>
  <si>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</si>
  <si>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</si>
  <si>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</si>
  <si>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</si>
  <si>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</si>
  <si>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</si>
  <si>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</si>
  <si>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</si>
  <si>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</si>
  <si>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</si>
  <si>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</si>
  <si>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</si>
  <si>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</si>
  <si>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</si>
  <si>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</si>
  <si>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</si>
  <si>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</si>
  <si>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</si>
  <si>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</si>
  <si>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</si>
  <si>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</si>
  <si>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</si>
  <si>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</si>
  <si>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</si>
  <si>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</si>
  <si>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</si>
  <si>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</si>
  <si>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</si>
  <si>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</si>
  <si>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</si>
  <si>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</si>
  <si>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</si>
  <si>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</si>
  <si>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</si>
  <si>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</si>
  <si>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</si>
  <si>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</si>
  <si>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</si>
  <si>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</si>
  <si>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</si>
  <si>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</si>
  <si>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</si>
  <si>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</si>
  <si>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</si>
  <si>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</si>
  <si>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</si>
  <si>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</si>
  <si>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</si>
  <si>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</si>
  <si>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</si>
  <si>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</si>
  <si>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</si>
  <si>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</si>
  <si>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</si>
  <si>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</si>
  <si>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</si>
  <si>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</si>
  <si>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</si>
  <si>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</si>
  <si>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</si>
  <si>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</si>
  <si>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</si>
  <si>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</si>
  <si>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</si>
  <si>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</si>
  <si>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</si>
  <si>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</si>
  <si>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</si>
  <si>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</si>
  <si>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</si>
  <si>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</si>
  <si>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</si>
  <si>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</si>
  <si>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</si>
  <si>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</si>
  <si>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</si>
  <si>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</si>
  <si>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</si>
  <si>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</si>
  <si>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</si>
  <si>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</si>
  <si>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</si>
  <si>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</si>
  <si>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</si>
  <si>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</si>
  <si>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</si>
  <si>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</si>
  <si>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</si>
  <si>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</si>
  <si>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</si>
  <si>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</si>
  <si>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</si>
  <si>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</si>
  <si>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</si>
  <si>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</si>
  <si>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</si>
  <si>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</si>
  <si>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</si>
  <si>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</si>
  <si>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</si>
  <si>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</si>
  <si>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</si>
  <si>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</si>
  <si>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</si>
  <si>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</si>
  <si>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</si>
  <si>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</si>
  <si>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</si>
  <si>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</si>
  <si>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</si>
  <si>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</si>
  <si>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</si>
  <si>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</si>
  <si>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</si>
  <si>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</si>
  <si>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</si>
  <si>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</si>
  <si>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</si>
  <si>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</si>
  <si>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</si>
  <si>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</si>
  <si>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</si>
  <si>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</si>
  <si>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</si>
  <si>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</si>
  <si>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</si>
  <si>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</si>
  <si>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</si>
  <si>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</si>
  <si>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</si>
  <si>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</si>
  <si>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</si>
  <si>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</si>
  <si>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</si>
  <si>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</si>
  <si>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</si>
  <si>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</si>
  <si>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</si>
  <si>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</si>
  <si>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</si>
  <si>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</si>
  <si>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</si>
  <si>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</si>
  <si>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</si>
  <si>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</si>
  <si>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</si>
  <si>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</si>
  <si>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</si>
  <si>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</si>
  <si>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</si>
  <si>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</si>
  <si>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</si>
  <si>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</si>
  <si>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</si>
  <si>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</si>
  <si>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</si>
  <si>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</si>
  <si>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</si>
  <si>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</si>
  <si>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</si>
  <si>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</si>
  <si>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</si>
  <si>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</si>
  <si>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</si>
  <si>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</si>
  <si>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</si>
  <si>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</si>
  <si>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</si>
  <si>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</si>
  <si>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</si>
  <si>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</si>
  <si>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</si>
  <si>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</si>
  <si>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</si>
  <si>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</si>
  <si>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</si>
  <si>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</si>
  <si>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</si>
  <si>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</si>
  <si>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</si>
  <si>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</si>
  <si>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</si>
  <si>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</si>
  <si>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</si>
  <si>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</si>
  <si>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</si>
  <si>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</si>
  <si>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</si>
  <si>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</si>
  <si>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</si>
  <si>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</si>
  <si>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</si>
  <si>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</si>
  <si>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</si>
  <si>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</si>
  <si>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</si>
  <si>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</si>
  <si>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</si>
  <si>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</si>
  <si>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</si>
  <si>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</si>
  <si>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</si>
  <si>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</si>
  <si>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</si>
  <si>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</si>
  <si>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</si>
  <si>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</si>
  <si>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</si>
  <si>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</si>
  <si>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</si>
  <si>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</si>
  <si>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</si>
  <si>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</si>
  <si>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</si>
  <si>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</si>
  <si>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</si>
  <si>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</si>
  <si>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</si>
  <si>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</si>
  <si>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</si>
  <si>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</si>
  <si>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</si>
  <si>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</si>
  <si>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</si>
  <si>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</si>
  <si>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</si>
  <si>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</si>
  <si>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</si>
  <si>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</si>
  <si>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</si>
  <si>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</si>
  <si>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</si>
  <si>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</si>
  <si>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</si>
  <si>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</si>
  <si>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</si>
  <si>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</si>
  <si>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</si>
  <si>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</si>
  <si>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</si>
  <si>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</si>
  <si>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</si>
  <si>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</si>
  <si>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</si>
  <si>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</si>
  <si>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</si>
  <si>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</si>
  <si>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</si>
  <si>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</si>
  <si>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</si>
  <si>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</si>
  <si>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</si>
  <si>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</si>
  <si>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</si>
  <si>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</si>
  <si>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</si>
  <si>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</si>
  <si>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</si>
  <si>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</si>
  <si>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</si>
  <si>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</si>
  <si>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</si>
  <si>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</si>
  <si>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</si>
  <si>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</si>
  <si>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</si>
  <si>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</si>
  <si>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</si>
  <si>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</si>
  <si>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</si>
  <si>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</si>
  <si>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</si>
  <si>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</si>
  <si>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</si>
  <si>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</si>
  <si>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</si>
  <si>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</si>
  <si>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</si>
  <si>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</si>
  <si>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</si>
  <si>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</si>
  <si>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</si>
  <si>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</si>
  <si>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</si>
  <si>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</si>
  <si>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</si>
  <si>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</si>
  <si>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</si>
  <si>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</si>
  <si>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</si>
  <si>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</si>
  <si>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</si>
  <si>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</si>
  <si>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</si>
  <si>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</si>
  <si>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</si>
  <si>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</si>
  <si>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</si>
  <si>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</si>
  <si>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</si>
  <si>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</si>
  <si>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</si>
  <si>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</si>
  <si>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</si>
  <si>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</si>
  <si>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</si>
  <si>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</si>
  <si>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</si>
  <si>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</si>
  <si>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</si>
  <si>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</si>
  <si>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</si>
  <si>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</si>
  <si>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</si>
  <si>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</si>
  <si>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</si>
  <si>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</si>
  <si>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</si>
  <si>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</si>
  <si>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</si>
  <si>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</si>
  <si>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</si>
  <si>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</si>
  <si>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</si>
  <si>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</si>
  <si>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</si>
  <si>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</si>
  <si>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</si>
  <si>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</si>
  <si>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</si>
  <si>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</si>
  <si>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</si>
  <si>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</si>
  <si>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</si>
  <si>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</si>
  <si>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</si>
  <si>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</si>
  <si>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</si>
  <si>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</si>
  <si>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</si>
  <si>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</si>
  <si>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</si>
  <si>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</si>
  <si>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</si>
  <si>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</si>
  <si>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</si>
  <si>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</si>
  <si>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</si>
  <si>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</si>
  <si>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</si>
  <si>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</si>
  <si>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</si>
  <si>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</si>
  <si>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</si>
  <si>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</si>
  <si>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</si>
  <si>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</si>
  <si>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</si>
  <si>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</si>
  <si>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</si>
  <si>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</si>
  <si>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</si>
  <si>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</si>
  <si>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</si>
  <si>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</si>
  <si>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</si>
  <si>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</si>
  <si>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</si>
  <si>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</si>
  <si>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</si>
  <si>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</si>
  <si>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</si>
  <si>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</si>
  <si>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</si>
  <si>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</si>
  <si>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</si>
  <si>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</si>
  <si>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</si>
  <si>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</si>
  <si>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</si>
  <si>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</si>
  <si>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</si>
  <si>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</si>
  <si>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</si>
  <si>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</si>
  <si>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</si>
  <si>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</si>
  <si>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</si>
  <si>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</si>
  <si>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</si>
  <si>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</si>
  <si>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</si>
  <si>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</si>
  <si>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</si>
  <si>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</si>
  <si>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</si>
  <si>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</si>
  <si>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</si>
  <si>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</si>
  <si>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</si>
  <si>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</si>
  <si>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</si>
  <si>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</si>
  <si>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</si>
  <si>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</si>
  <si>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</si>
  <si>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</si>
  <si>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</si>
  <si>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</si>
  <si>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</si>
  <si>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</si>
  <si>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</si>
  <si>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</si>
  <si>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</si>
  <si>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</si>
  <si>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</si>
  <si>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</si>
  <si>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</si>
  <si>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</si>
  <si>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</si>
  <si>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</si>
  <si>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</si>
  <si>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</si>
  <si>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</si>
  <si>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</si>
  <si>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</si>
  <si>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</si>
  <si>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</si>
  <si>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</si>
  <si>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</si>
  <si>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</si>
  <si>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</si>
  <si>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</si>
  <si>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</si>
  <si>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</si>
  <si>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</si>
  <si>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</si>
  <si>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</si>
  <si>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</si>
  <si>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</si>
  <si>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</si>
  <si>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</si>
  <si>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</si>
  <si>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</si>
  <si>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</si>
  <si>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</si>
  <si>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</si>
  <si>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</si>
  <si>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</si>
  <si>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</si>
  <si>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</si>
  <si>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</si>
  <si>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</si>
  <si>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</si>
  <si>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</si>
  <si>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</si>
  <si>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</si>
  <si>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</si>
  <si>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</si>
  <si>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</si>
  <si>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</si>
  <si>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</si>
  <si>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</si>
  <si>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</si>
  <si>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</si>
  <si>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</si>
  <si>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</si>
  <si>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</si>
  <si>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</si>
  <si>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</si>
  <si>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</si>
  <si>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</si>
  <si>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</si>
  <si>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</si>
  <si>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</si>
  <si>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</si>
  <si>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</si>
  <si>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</si>
  <si>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</si>
  <si>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</si>
  <si>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</si>
  <si>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</si>
  <si>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</si>
  <si>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</si>
  <si>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</si>
  <si>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</si>
  <si>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</si>
  <si>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</si>
  <si>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</si>
  <si>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</si>
  <si>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</si>
  <si>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</si>
  <si>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</si>
  <si>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</si>
  <si>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</si>
  <si>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</si>
  <si>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</si>
  <si>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</si>
  <si>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</si>
  <si>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</si>
  <si>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</si>
  <si>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</si>
  <si>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</si>
  <si>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</si>
  <si>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</si>
  <si>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</si>
  <si>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</si>
  <si>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</si>
  <si>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</si>
  <si>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</si>
  <si>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</si>
  <si>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</si>
  <si>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</si>
  <si>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</si>
  <si>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</si>
  <si>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</si>
  <si>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</si>
  <si>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</si>
  <si>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</si>
  <si>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</si>
  <si>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</si>
  <si>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</si>
  <si>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</si>
  <si>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</si>
  <si>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</si>
  <si>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</si>
  <si>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</si>
  <si>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</si>
  <si>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</si>
  <si>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</si>
  <si>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</si>
  <si>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</si>
  <si>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</si>
  <si>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</si>
  <si>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</si>
  <si>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</si>
  <si>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</si>
  <si>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</si>
  <si>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</si>
  <si>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</si>
  <si>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</si>
  <si>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</si>
  <si>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</si>
  <si>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</si>
  <si>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</si>
  <si>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</si>
  <si>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</si>
  <si>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</si>
  <si>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</si>
  <si>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</si>
  <si>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</si>
  <si>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</si>
  <si>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</si>
  <si>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</si>
  <si>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</si>
  <si>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</si>
  <si>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</si>
  <si>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</si>
  <si>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</si>
  <si>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</si>
  <si>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</si>
  <si>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</si>
  <si>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</si>
  <si>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</si>
  <si>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</si>
  <si>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</si>
  <si>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</si>
  <si>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</si>
  <si>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</si>
  <si>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</si>
  <si>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</si>
  <si>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</si>
  <si>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</si>
  <si>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</si>
  <si>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</si>
  <si>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</si>
  <si>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</si>
  <si>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</si>
  <si>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</si>
  <si>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</si>
  <si>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</si>
  <si>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</si>
  <si>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</si>
  <si>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</si>
  <si>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</si>
  <si>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</si>
  <si>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</si>
  <si>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</si>
  <si>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</si>
  <si>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</si>
  <si>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</si>
  <si>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</si>
  <si>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</si>
  <si>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</si>
  <si>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</si>
  <si>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</si>
  <si>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</si>
  <si>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</si>
  <si>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</si>
  <si>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</si>
  <si>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</si>
  <si>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</si>
  <si>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</si>
  <si>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</si>
  <si>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</si>
  <si>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</si>
  <si>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</si>
  <si>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</si>
  <si>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</si>
  <si>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</si>
  <si>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</si>
  <si>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</si>
  <si>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</si>
  <si>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</si>
  <si>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</si>
  <si>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</si>
  <si>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</si>
  <si>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</si>
  <si>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</si>
  <si>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</si>
  <si>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</si>
  <si>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</si>
  <si>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</si>
  <si>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</si>
  <si>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</si>
  <si>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</si>
  <si>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</si>
  <si>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</si>
  <si>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</si>
  <si>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</si>
  <si>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</si>
  <si>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</si>
  <si>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</si>
  <si>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</si>
  <si>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</si>
  <si>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</si>
  <si>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</si>
  <si>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</si>
  <si>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</si>
  <si>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</si>
  <si>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</si>
  <si>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</si>
  <si>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</si>
  <si>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</si>
  <si>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</si>
  <si>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</si>
  <si>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</si>
  <si>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</si>
  <si>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</si>
  <si>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</si>
  <si>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</si>
  <si>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</si>
  <si>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</si>
  <si>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</si>
  <si>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</si>
  <si>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</si>
  <si>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</si>
  <si>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</si>
  <si>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</si>
  <si>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</si>
  <si>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</si>
  <si>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</si>
  <si>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</si>
  <si>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</si>
  <si>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</si>
  <si>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</si>
  <si>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</si>
  <si>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</si>
  <si>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</si>
  <si>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</si>
  <si>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</si>
  <si>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</si>
  <si>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</si>
  <si>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</si>
  <si>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</si>
  <si>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</si>
  <si>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</si>
  <si>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</si>
  <si>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</si>
  <si>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</si>
  <si>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</si>
  <si>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</si>
  <si>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</si>
  <si>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</si>
  <si>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</si>
  <si>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</si>
  <si>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</si>
  <si>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</si>
  <si>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</si>
  <si>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</si>
  <si>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</si>
  <si>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</si>
  <si>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</si>
  <si>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</si>
  <si>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</si>
  <si>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</si>
  <si>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</si>
  <si>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</si>
  <si>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</si>
  <si>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</si>
  <si>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</si>
  <si>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</si>
  <si>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</si>
  <si>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</si>
  <si>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</si>
  <si>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</si>
  <si>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</si>
  <si>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</si>
  <si>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</si>
  <si>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</si>
  <si>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</si>
  <si>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</si>
  <si>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</si>
  <si>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</si>
  <si>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</si>
  <si>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</si>
  <si>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</si>
  <si>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</si>
  <si>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</si>
  <si>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</si>
  <si>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</si>
  <si>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</si>
  <si>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</si>
  <si>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</si>
  <si>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</si>
  <si>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</si>
  <si>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</si>
  <si>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</si>
  <si>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</si>
  <si>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</si>
  <si>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</si>
  <si>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</si>
  <si>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</si>
  <si>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</si>
  <si>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</si>
  <si>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</si>
  <si>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</si>
  <si>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</si>
  <si>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</si>
  <si>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</si>
  <si>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</si>
  <si>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</si>
  <si>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</si>
  <si>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</si>
  <si>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</si>
  <si>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</si>
  <si>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</si>
  <si>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</si>
  <si>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</si>
  <si>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</si>
  <si>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</si>
  <si>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</si>
  <si>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</si>
  <si>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</si>
  <si>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</si>
  <si>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</si>
  <si>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</si>
  <si>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</si>
  <si>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</si>
  <si>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</si>
  <si>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</si>
  <si>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</si>
  <si>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</si>
  <si>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</si>
  <si>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</si>
  <si>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</si>
  <si>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</si>
  <si>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</si>
  <si>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</si>
  <si>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</si>
  <si>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</si>
  <si>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</si>
  <si>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</si>
  <si>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</si>
  <si>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</si>
  <si>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</si>
  <si>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</si>
  <si>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</si>
  <si>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</si>
  <si>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</si>
  <si>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</si>
  <si>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</si>
  <si>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</si>
  <si>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</si>
  <si>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</si>
  <si>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</si>
  <si>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</si>
  <si>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</si>
  <si>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</si>
  <si>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</si>
  <si>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</si>
  <si>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</si>
  <si>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</si>
  <si>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</si>
  <si>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</si>
  <si>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</si>
  <si>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</si>
  <si>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</si>
  <si>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</si>
  <si>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</si>
  <si>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</si>
  <si>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</si>
  <si>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</si>
  <si>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</si>
  <si>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</si>
  <si>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</si>
  <si>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</si>
  <si>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</si>
  <si>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</si>
  <si>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</si>
  <si>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</si>
  <si>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</si>
  <si>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</si>
  <si>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</si>
  <si>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</si>
  <si>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</si>
  <si>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</si>
  <si>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</si>
  <si>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</si>
  <si>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</si>
  <si>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</si>
  <si>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</si>
  <si>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</si>
  <si>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</si>
  <si>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</si>
  <si>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</si>
  <si>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</si>
  <si>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</si>
  <si>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</si>
  <si>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</si>
  <si>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</si>
  <si>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</si>
  <si>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</si>
  <si>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</si>
  <si>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</si>
  <si>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</si>
  <si>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</si>
  <si>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</si>
  <si>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</si>
  <si>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</si>
  <si>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</si>
  <si>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</si>
  <si>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</si>
  <si>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</si>
  <si>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</si>
  <si>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</si>
  <si>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</si>
  <si>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</si>
  <si>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</si>
  <si>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</si>
  <si>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</si>
  <si>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</si>
  <si>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</si>
  <si>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</si>
  <si>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</si>
  <si>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</si>
  <si>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</si>
  <si>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</si>
  <si>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</si>
  <si>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</si>
  <si>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</si>
  <si>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</si>
  <si>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</si>
  <si>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</si>
  <si>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</si>
  <si>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</si>
  <si>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</si>
  <si>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</si>
  <si>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</si>
  <si>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</si>
  <si>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</si>
  <si>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</si>
  <si>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</si>
  <si>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</si>
  <si>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</si>
  <si>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</si>
  <si>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</si>
  <si>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</si>
  <si>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</si>
  <si>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</si>
  <si>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</si>
  <si>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</si>
  <si>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</si>
  <si>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</si>
  <si>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</si>
  <si>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</si>
  <si>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</si>
  <si>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</si>
  <si>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</si>
  <si>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</si>
  <si>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</si>
  <si>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</si>
  <si>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</si>
  <si>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</si>
  <si>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</si>
  <si>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</si>
  <si>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</si>
  <si>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</si>
  <si>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</si>
  <si>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</si>
  <si>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</si>
  <si>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</si>
  <si>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</si>
  <si>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</si>
  <si>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</si>
  <si>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</si>
  <si>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</si>
  <si>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</si>
  <si>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</si>
  <si>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</si>
  <si>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</si>
  <si>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</si>
  <si>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</si>
  <si>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</si>
  <si>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</si>
  <si>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</si>
  <si>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</si>
  <si>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</si>
  <si>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</si>
  <si>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</si>
  <si>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</si>
  <si>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</si>
  <si>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</si>
  <si>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</si>
  <si>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</si>
  <si>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</si>
  <si>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</si>
  <si>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</si>
  <si>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</si>
  <si>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</si>
  <si>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</si>
  <si>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</si>
  <si>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</si>
  <si>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</si>
  <si>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</si>
  <si>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</si>
  <si>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</si>
  <si>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</si>
  <si>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</si>
  <si>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</si>
  <si>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</si>
  <si>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</si>
  <si>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</si>
  <si>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</si>
  <si>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</si>
  <si>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</si>
  <si>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</si>
  <si>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</si>
  <si>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</si>
  <si>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</si>
  <si>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</si>
  <si>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</si>
  <si>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</si>
  <si>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</si>
  <si>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</si>
  <si>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</si>
  <si>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</si>
  <si>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</si>
  <si>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</si>
  <si>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</si>
  <si>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</si>
  <si>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</si>
  <si>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</si>
  <si>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</si>
  <si>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</si>
  <si>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</si>
  <si>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</si>
  <si>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</si>
  <si>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</si>
  <si>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</si>
  <si>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</si>
  <si>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</si>
  <si>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</si>
  <si>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</si>
  <si>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</si>
  <si>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</si>
  <si>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</si>
  <si>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</si>
  <si>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</si>
  <si>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</si>
  <si>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</si>
  <si>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</si>
  <si>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</si>
  <si>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</si>
  <si>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</si>
  <si>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</si>
  <si>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</si>
  <si>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</si>
  <si>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</si>
  <si>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</si>
  <si>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</si>
  <si>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</si>
  <si>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</si>
  <si>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</si>
  <si>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</si>
  <si>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</si>
  <si>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</si>
  <si>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</si>
  <si>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</si>
  <si>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</si>
  <si>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</si>
  <si>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</si>
  <si>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</si>
  <si>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</si>
  <si>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</si>
  <si>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</si>
  <si>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</si>
  <si>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</si>
  <si>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</si>
  <si>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</si>
  <si>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</si>
  <si>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</si>
  <si>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</si>
  <si>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</si>
  <si>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</si>
  <si>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</si>
  <si>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</si>
  <si>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</si>
  <si>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</si>
  <si>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</si>
  <si>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</si>
  <si>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</si>
  <si>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</si>
  <si>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</si>
  <si>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</si>
  <si>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</si>
  <si>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</si>
  <si>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</si>
  <si>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</si>
  <si>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</si>
  <si>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</si>
  <si>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</si>
  <si>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</si>
  <si>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</si>
  <si>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</si>
  <si>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</si>
  <si>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</si>
  <si>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</si>
  <si>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</si>
  <si>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</si>
  <si>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</si>
  <si>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</si>
  <si>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</si>
  <si>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</si>
  <si>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</si>
  <si>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</si>
  <si>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</si>
  <si>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</si>
  <si>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</si>
  <si>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</si>
  <si>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</si>
  <si>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</si>
  <si>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</si>
  <si>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</si>
  <si>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</si>
  <si>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</si>
  <si>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</si>
  <si>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</si>
  <si>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</si>
  <si>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</si>
  <si>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</si>
  <si>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</si>
  <si>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</si>
  <si>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</si>
  <si>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</si>
  <si>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</si>
  <si>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</si>
  <si>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</si>
  <si>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</si>
  <si>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</si>
  <si>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</si>
  <si>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</si>
  <si>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</si>
  <si>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</si>
  <si>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</si>
  <si>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</si>
  <si>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</si>
  <si>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</si>
  <si>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</si>
  <si>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</si>
  <si>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</si>
  <si>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</si>
  <si>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</si>
  <si>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</si>
  <si>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</si>
  <si>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</si>
  <si>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</si>
  <si>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</si>
  <si>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</si>
  <si>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</si>
  <si>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</si>
  <si>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</si>
  <si>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</si>
  <si>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</si>
  <si>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</si>
  <si>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</si>
  <si>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</si>
  <si>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</si>
  <si>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</si>
  <si>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</si>
  <si>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</si>
  <si>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</si>
  <si>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</si>
  <si>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</si>
  <si>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</si>
  <si>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</si>
  <si>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</si>
  <si>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</si>
  <si>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</si>
  <si>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</si>
  <si>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</si>
  <si>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</si>
  <si>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</si>
  <si>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</si>
  <si>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</si>
  <si>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</si>
  <si>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</si>
  <si>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</si>
  <si>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</si>
  <si>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</si>
  <si>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</si>
  <si>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</si>
  <si>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</si>
  <si>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</si>
  <si>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</si>
  <si>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</si>
  <si>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</si>
  <si>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</si>
  <si>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</si>
  <si>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</si>
  <si>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</si>
  <si>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</si>
  <si>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</si>
  <si>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</si>
  <si>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</si>
  <si>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</si>
  <si>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</si>
  <si>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</si>
  <si>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</si>
  <si>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</si>
  <si>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</si>
  <si>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</si>
  <si>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</si>
  <si>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</si>
  <si>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</si>
  <si>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</si>
  <si>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</si>
  <si>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</si>
  <si>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</si>
  <si>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</si>
  <si>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</si>
  <si>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</si>
  <si>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</si>
  <si>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</si>
  <si>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</si>
  <si>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</si>
  <si>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</si>
  <si>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</si>
  <si>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</si>
  <si>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</si>
  <si>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</si>
  <si>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</si>
  <si>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</si>
  <si>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</si>
  <si>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</si>
  <si>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</si>
  <si>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</si>
  <si>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</si>
  <si>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</si>
  <si>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</si>
  <si>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</si>
  <si>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</si>
  <si>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</si>
  <si>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</si>
  <si>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</si>
  <si>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</si>
  <si>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</si>
  <si>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</si>
  <si>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</si>
  <si>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</si>
  <si>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</si>
  <si>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</si>
  <si>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</si>
  <si>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</si>
  <si>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</si>
  <si>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</si>
  <si>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</si>
  <si>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</si>
  <si>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</si>
  <si>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</si>
  <si>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</si>
  <si>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</si>
  <si>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</si>
  <si>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</si>
  <si>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</si>
  <si>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</si>
  <si>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</si>
  <si>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</si>
  <si>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</si>
  <si>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</si>
  <si>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</si>
  <si>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</si>
  <si>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</si>
  <si>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</si>
  <si>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</si>
  <si>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</si>
  <si>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</si>
  <si>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</si>
  <si>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</si>
  <si>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</si>
  <si>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</si>
  <si>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</si>
  <si>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</si>
  <si>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</si>
  <si>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</si>
  <si>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</si>
  <si>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</si>
  <si>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</si>
  <si>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</si>
  <si>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</si>
  <si>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</si>
  <si>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</si>
  <si>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</si>
  <si>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</si>
  <si>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</si>
  <si>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</si>
  <si>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</si>
  <si>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</si>
  <si>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</si>
  <si>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</si>
  <si>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</si>
  <si>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</si>
  <si>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</si>
  <si>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</si>
  <si>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</si>
  <si>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</si>
  <si>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</si>
  <si>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</si>
  <si>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</si>
  <si>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</si>
  <si>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</si>
  <si>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</si>
  <si>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</si>
  <si>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</si>
  <si>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</si>
  <si>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</si>
  <si>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</si>
  <si>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</si>
  <si>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</si>
  <si>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</si>
  <si>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</si>
  <si>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</si>
  <si>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</si>
  <si>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</si>
  <si>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</si>
  <si>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</si>
  <si>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</si>
  <si>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</si>
  <si>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</si>
  <si>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</si>
  <si>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</si>
  <si>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</si>
  <si>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</si>
  <si>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</si>
  <si>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</si>
  <si>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</si>
  <si>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</si>
  <si>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</si>
  <si>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</si>
  <si>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</si>
  <si>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</si>
  <si>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</si>
  <si>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</si>
  <si>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</si>
  <si>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</si>
  <si>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</si>
  <si>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</si>
  <si>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</si>
  <si>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</si>
  <si>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</si>
  <si>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</si>
  <si>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</si>
  <si>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</si>
  <si>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</si>
  <si>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</si>
  <si>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</si>
  <si>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</si>
  <si>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</si>
  <si>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</si>
  <si>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</si>
  <si>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</si>
  <si>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</si>
  <si>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</si>
  <si>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</si>
  <si>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</si>
  <si>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</si>
  <si>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</si>
  <si>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</si>
  <si>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</si>
  <si>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</si>
  <si>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</si>
  <si>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</si>
  <si>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</si>
  <si>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</si>
  <si>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</si>
  <si>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</si>
  <si>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</si>
  <si>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</si>
  <si>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</si>
  <si>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</si>
  <si>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</si>
  <si>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</si>
  <si>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</si>
  <si>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</si>
  <si>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</si>
  <si>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</si>
  <si>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</si>
  <si>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</si>
  <si>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</si>
  <si>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</si>
  <si>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</si>
  <si>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</si>
  <si>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</si>
  <si>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</si>
  <si>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</si>
  <si>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</si>
  <si>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</si>
  <si>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</si>
  <si>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</si>
  <si>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</si>
  <si>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</si>
  <si>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</si>
  <si>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</si>
  <si>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</si>
  <si>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</si>
  <si>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</si>
  <si>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</si>
  <si>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</si>
  <si>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</si>
  <si>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</si>
  <si>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</si>
  <si>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</si>
  <si>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</si>
  <si>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</si>
  <si>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</si>
  <si>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</si>
  <si>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</si>
  <si>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</si>
  <si>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</si>
  <si>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</si>
  <si>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</si>
  <si>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</si>
  <si>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</si>
  <si>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</si>
  <si>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</si>
  <si>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</si>
  <si>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</si>
  <si>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</si>
  <si>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</si>
  <si>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</si>
  <si>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</si>
  <si>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</si>
  <si>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</si>
  <si>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</si>
  <si>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</si>
  <si>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</si>
  <si>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</si>
  <si>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</si>
  <si>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</si>
  <si>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</si>
  <si>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</si>
  <si>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</si>
  <si>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</si>
  <si>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</si>
  <si>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</si>
  <si>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</si>
  <si>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</si>
  <si>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</si>
  <si>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</si>
  <si>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</si>
  <si>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</si>
  <si>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</si>
  <si>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</si>
  <si>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</si>
  <si>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</si>
  <si>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</si>
  <si>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</si>
  <si>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</si>
  <si>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</si>
  <si>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</si>
  <si>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</si>
  <si>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</si>
  <si>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</si>
  <si>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</si>
  <si>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</si>
  <si>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</si>
  <si>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</si>
  <si>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</si>
  <si>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</si>
  <si>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</si>
  <si>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</si>
  <si>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</si>
  <si>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</si>
  <si>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</si>
  <si>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</si>
  <si>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</si>
  <si>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</si>
  <si>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</si>
  <si>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</si>
  <si>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</si>
  <si>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</si>
  <si>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</si>
  <si>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</si>
  <si>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</si>
  <si>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</si>
  <si>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</si>
  <si>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</si>
  <si>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</si>
  <si>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</si>
  <si>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</si>
  <si>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</si>
  <si>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</si>
  <si>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</si>
  <si>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</si>
  <si>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</si>
  <si>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</si>
  <si>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</si>
  <si>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</si>
  <si>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</si>
  <si>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</si>
  <si>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</si>
  <si>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</si>
  <si>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</si>
  <si>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</si>
  <si>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</si>
  <si>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</si>
  <si>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</si>
  <si>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</si>
  <si>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</si>
  <si>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</si>
  <si>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</si>
  <si>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</si>
  <si>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</si>
  <si>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</si>
  <si>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</si>
  <si>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</si>
  <si>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</si>
  <si>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</si>
  <si>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</si>
  <si>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</si>
  <si>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</si>
  <si>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</si>
  <si>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</si>
  <si>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</si>
  <si>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</si>
  <si>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</si>
  <si>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</si>
  <si>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</si>
  <si>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</si>
  <si>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</si>
  <si>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</si>
  <si>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</si>
  <si>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</si>
  <si>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</si>
  <si>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</si>
  <si>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</si>
  <si>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</si>
  <si>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</si>
  <si>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</si>
  <si>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</si>
  <si>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</si>
  <si>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</si>
  <si>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</si>
  <si>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</si>
  <si>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</si>
  <si>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</si>
  <si>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</si>
  <si>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</si>
  <si>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</si>
  <si>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</si>
  <si>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</si>
  <si>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</si>
  <si>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</si>
  <si>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</si>
  <si>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</si>
  <si>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</si>
  <si>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</si>
  <si>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</si>
  <si>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</si>
  <si>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</si>
  <si>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</si>
  <si>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</si>
  <si>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</si>
  <si>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</si>
  <si>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</si>
  <si>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</si>
  <si>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</si>
  <si>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</si>
  <si>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</si>
  <si>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</si>
  <si>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</si>
  <si>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</si>
  <si>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</si>
  <si>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</si>
  <si>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</si>
  <si>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</si>
  <si>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</si>
  <si>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</si>
  <si>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</si>
  <si>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</si>
  <si>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</si>
  <si>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</si>
  <si>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</si>
  <si>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</si>
  <si>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</si>
  <si>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</si>
  <si>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</si>
  <si>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</si>
  <si>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</si>
  <si>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</si>
  <si>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</si>
  <si>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</si>
  <si>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</si>
  <si>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</si>
  <si>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</si>
  <si>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</si>
  <si>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</si>
  <si>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</si>
  <si>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</si>
  <si>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</si>
  <si>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</si>
  <si>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</si>
  <si>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</si>
  <si>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</si>
  <si>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</si>
  <si>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</si>
  <si>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</si>
  <si>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</si>
  <si>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</si>
  <si>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</si>
  <si>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</si>
  <si>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</si>
  <si>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</si>
  <si>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</si>
  <si>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</si>
  <si>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</si>
  <si>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</si>
  <si>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</si>
  <si>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</si>
  <si>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</si>
  <si>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</si>
  <si>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</si>
  <si>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</si>
  <si>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</si>
  <si>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</si>
  <si>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</si>
  <si>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</si>
  <si>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</si>
  <si>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</si>
  <si>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</si>
  <si>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</si>
  <si>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</si>
  <si>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</si>
  <si>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</si>
  <si>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</si>
  <si>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</si>
  <si>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</si>
  <si>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</si>
  <si>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</si>
  <si>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</si>
  <si>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</si>
  <si>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</si>
  <si>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</si>
  <si>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</si>
  <si>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</si>
  <si>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</si>
  <si>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</si>
  <si>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</si>
  <si>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</si>
  <si>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</si>
  <si>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</si>
  <si>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</si>
  <si>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</si>
  <si>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</si>
  <si>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</si>
  <si>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</si>
  <si>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</si>
  <si>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</si>
  <si>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</si>
  <si>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</si>
  <si>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</si>
  <si>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</si>
  <si>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</si>
  <si>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</si>
  <si>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</si>
  <si>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</si>
  <si>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</si>
  <si>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</si>
  <si>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</si>
  <si>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</si>
  <si>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</si>
  <si>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</si>
  <si>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</si>
  <si>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</si>
  <si>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</si>
  <si>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</si>
  <si>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</si>
  <si>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</si>
  <si>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</si>
  <si>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</si>
  <si>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</si>
  <si>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</si>
  <si>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</si>
  <si>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</si>
  <si>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</si>
  <si>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</si>
  <si>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</si>
  <si>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</si>
  <si>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</si>
  <si>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</si>
  <si>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</si>
  <si>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</si>
  <si>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</si>
  <si>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</si>
  <si>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</si>
  <si>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</si>
  <si>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</si>
  <si>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</si>
  <si>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</si>
  <si>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</si>
  <si>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</si>
  <si>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</si>
  <si>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</si>
  <si>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</si>
  <si>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</si>
  <si>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</si>
  <si>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</si>
  <si>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</si>
  <si>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</si>
  <si>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</si>
  <si>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</si>
  <si>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</si>
  <si>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</si>
  <si>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</si>
  <si>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</si>
  <si>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</si>
  <si>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</si>
  <si>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</si>
  <si>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</si>
  <si>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</si>
  <si>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</si>
  <si>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</si>
  <si>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</si>
  <si>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</si>
  <si>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</si>
  <si>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</si>
  <si>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</si>
  <si>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</si>
  <si>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</si>
  <si>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</si>
  <si>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</si>
  <si>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</si>
  <si>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</si>
  <si>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</si>
  <si>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</si>
  <si>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</si>
  <si>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</si>
  <si>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</si>
  <si>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</si>
  <si>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</si>
  <si>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</si>
  <si>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</si>
  <si>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</si>
  <si>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</si>
  <si>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</si>
  <si>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</si>
  <si>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</si>
  <si>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</si>
  <si>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</si>
  <si>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</si>
  <si>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</si>
  <si>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</si>
  <si>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</si>
  <si>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</si>
  <si>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</si>
  <si>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</si>
  <si>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</si>
  <si>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</si>
  <si>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</si>
  <si>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</si>
  <si>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</si>
  <si>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</si>
  <si>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</si>
  <si>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</si>
  <si>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</si>
  <si>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</si>
  <si>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</si>
  <si>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</si>
  <si>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</si>
  <si>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</si>
  <si>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</si>
  <si>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</si>
  <si>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</si>
  <si>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</si>
  <si>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</si>
  <si>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</si>
  <si>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</si>
  <si>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</si>
  <si>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</si>
  <si>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</si>
  <si>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</si>
  <si>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</si>
  <si>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</si>
  <si>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</si>
  <si>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</si>
  <si>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</si>
  <si>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</si>
  <si>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</si>
  <si>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</si>
  <si>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</si>
  <si>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</si>
  <si>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</si>
  <si>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</si>
  <si>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</si>
  <si>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</si>
  <si>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</si>
  <si>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</si>
  <si>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</si>
  <si>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</si>
  <si>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</si>
  <si>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</si>
  <si>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</si>
  <si>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</si>
  <si>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</si>
  <si>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</si>
  <si>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</si>
  <si>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</si>
  <si>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</si>
  <si>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</si>
  <si>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</si>
  <si>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</si>
  <si>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</si>
  <si>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</si>
  <si>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</si>
  <si>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</si>
  <si>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</si>
  <si>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</si>
  <si>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</si>
  <si>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</si>
  <si>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</si>
  <si>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</si>
  <si>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</si>
  <si>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</si>
  <si>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</si>
  <si>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</si>
  <si>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</si>
  <si>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</si>
  <si>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</si>
  <si>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</si>
  <si>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</si>
  <si>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</si>
  <si>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</si>
  <si>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</si>
  <si>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</si>
  <si>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</si>
  <si>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</si>
  <si>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</si>
  <si>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</si>
  <si>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</si>
  <si>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</si>
  <si>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</si>
  <si>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</si>
  <si>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</si>
  <si>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</si>
  <si>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</si>
  <si>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</si>
  <si>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</si>
  <si>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</si>
  <si>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</si>
  <si>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</si>
  <si>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</si>
  <si>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</si>
  <si>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</si>
  <si>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</si>
  <si>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</si>
  <si>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</si>
  <si>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</si>
  <si>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</si>
  <si>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</si>
  <si>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</si>
  <si>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</si>
  <si>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</si>
  <si>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</si>
  <si>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</si>
  <si>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</si>
  <si>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</si>
  <si>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</si>
  <si>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</si>
  <si>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</si>
  <si>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</si>
  <si>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</si>
  <si>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</si>
  <si>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</si>
  <si>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</si>
  <si>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</si>
  <si>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</si>
  <si>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</si>
  <si>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</si>
  <si>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</si>
  <si>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</si>
  <si>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</si>
  <si>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</si>
  <si>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</si>
  <si>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</si>
  <si>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</si>
  <si>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</si>
  <si>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</si>
  <si>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</si>
  <si>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</si>
  <si>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</si>
  <si>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</si>
  <si>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</si>
  <si>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</si>
  <si>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</si>
  <si>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</si>
  <si>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</si>
  <si>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</si>
  <si>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</si>
  <si>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</si>
  <si>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</si>
  <si>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</si>
  <si>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</si>
  <si>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</si>
  <si>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</si>
  <si>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</si>
  <si>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</si>
  <si>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</si>
  <si>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</si>
  <si>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</si>
  <si>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</si>
  <si>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</si>
  <si>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</si>
  <si>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</si>
  <si>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</si>
  <si>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</si>
  <si>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</si>
  <si>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</si>
  <si>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</si>
  <si>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</si>
  <si>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</si>
  <si>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</si>
  <si>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</si>
  <si>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</si>
  <si>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</si>
  <si>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</si>
  <si>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</si>
  <si>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</si>
  <si>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</si>
  <si>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</si>
  <si>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</si>
  <si>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</si>
  <si>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</si>
  <si>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</si>
  <si>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</si>
  <si>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</si>
  <si>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</si>
  <si>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</si>
  <si>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</si>
  <si>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</si>
  <si>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</si>
  <si>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</si>
  <si>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</si>
  <si>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</si>
  <si>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</si>
  <si>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</si>
  <si>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</si>
  <si>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</si>
  <si>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</si>
  <si>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</si>
  <si>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</si>
  <si>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</si>
  <si>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</si>
  <si>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</si>
  <si>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</si>
  <si>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</si>
  <si>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</si>
  <si>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</si>
  <si>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</si>
  <si>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</si>
  <si>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</si>
  <si>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</si>
  <si>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</si>
  <si>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</si>
  <si>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</si>
  <si>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</si>
  <si>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</si>
  <si>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</si>
  <si>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</si>
  <si>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</si>
  <si>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</si>
  <si>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</si>
  <si>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</si>
  <si>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</si>
  <si>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</si>
  <si>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</si>
  <si>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</si>
  <si>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</si>
  <si>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</si>
  <si>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</si>
  <si>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</si>
  <si>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</si>
  <si>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</si>
  <si>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</si>
  <si>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</si>
  <si>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</si>
  <si>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</si>
  <si>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</si>
  <si>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</si>
  <si>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</si>
  <si>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</si>
  <si>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</si>
  <si>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</si>
  <si>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</si>
  <si>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</si>
  <si>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</si>
  <si>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</si>
  <si>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</si>
  <si>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</si>
  <si>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</si>
  <si>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</si>
  <si>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</si>
  <si>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</si>
  <si>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</si>
  <si>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</si>
  <si>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</si>
  <si>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</si>
  <si>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</si>
  <si>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</si>
  <si>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</si>
  <si>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</si>
  <si>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</si>
  <si>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</si>
  <si>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</si>
  <si>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</si>
  <si>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</si>
  <si>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</si>
  <si>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</si>
  <si>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</si>
  <si>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</si>
  <si>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</si>
  <si>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</si>
  <si>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</si>
  <si>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</si>
  <si>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</si>
  <si>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</si>
  <si>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</si>
  <si>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</si>
  <si>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</si>
  <si>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</si>
  <si>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</si>
  <si>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</si>
  <si>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</si>
  <si>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</si>
  <si>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</si>
  <si>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</si>
  <si>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</si>
  <si>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</si>
  <si>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</si>
  <si>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</si>
  <si>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</si>
  <si>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</si>
  <si>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</si>
  <si>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</si>
  <si>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</si>
  <si>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</si>
  <si>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</si>
  <si>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</si>
  <si>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</si>
  <si>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</si>
  <si>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</si>
  <si>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</si>
  <si>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</si>
  <si>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</si>
  <si>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</si>
  <si>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</si>
  <si>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</si>
  <si>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</si>
  <si>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</si>
  <si>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</si>
  <si>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</si>
  <si>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</si>
  <si>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</si>
  <si>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</si>
  <si>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</si>
  <si>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</si>
  <si>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</si>
  <si>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</si>
  <si>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</si>
  <si>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</si>
  <si>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</si>
  <si>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</si>
  <si>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</si>
  <si>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</si>
  <si>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</si>
  <si>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</si>
  <si>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</si>
  <si>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</si>
  <si>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</si>
  <si>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</si>
  <si>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</si>
  <si>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</si>
  <si>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</si>
  <si>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</si>
  <si>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</si>
  <si>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</si>
  <si>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</si>
  <si>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</si>
  <si>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</si>
  <si>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</si>
  <si>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</si>
  <si>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</si>
  <si>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</si>
  <si>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</si>
  <si>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</si>
  <si>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</si>
  <si>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</si>
  <si>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</si>
  <si>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</si>
  <si>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</si>
  <si>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</si>
  <si>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</si>
  <si>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</si>
  <si>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</si>
  <si>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</si>
  <si>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</si>
  <si>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</si>
  <si>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</si>
  <si>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</si>
  <si>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</si>
  <si>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</si>
  <si>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</si>
  <si>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</si>
  <si>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</si>
  <si>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</si>
  <si>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</si>
  <si>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</si>
  <si>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</si>
  <si>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</si>
  <si>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</si>
  <si>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</si>
  <si>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</si>
  <si>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</si>
  <si>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</si>
  <si>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</si>
  <si>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</si>
  <si>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</si>
  <si>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</si>
  <si>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</si>
  <si>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</si>
  <si>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</si>
  <si>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</si>
  <si>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</si>
  <si>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</si>
  <si>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</si>
  <si>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</si>
  <si>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</si>
  <si>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</si>
  <si>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</si>
  <si>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</si>
  <si>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</si>
  <si>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</si>
  <si>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</si>
  <si>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</si>
  <si>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</si>
  <si>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</si>
  <si>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</si>
  <si>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</si>
  <si>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</si>
  <si>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</si>
  <si>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</si>
  <si>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</si>
  <si>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</si>
  <si>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</si>
  <si>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</si>
  <si>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</si>
  <si>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</si>
  <si>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</si>
  <si>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</si>
  <si>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</si>
  <si>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</si>
  <si>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</si>
  <si>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</si>
  <si>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</si>
  <si>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</si>
  <si>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</si>
  <si>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</si>
  <si>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</si>
  <si>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</si>
  <si>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</si>
  <si>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</si>
  <si>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</si>
  <si>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</si>
  <si>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</si>
  <si>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</si>
  <si>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</si>
  <si>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</si>
  <si>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</si>
  <si>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</si>
  <si>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</si>
  <si>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</si>
  <si>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</si>
  <si>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</si>
  <si>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</si>
  <si>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</si>
  <si>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</si>
  <si>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</si>
  <si>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</si>
  <si>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</si>
  <si>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</si>
  <si>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</si>
  <si>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</si>
  <si>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</si>
  <si>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</si>
  <si>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</si>
  <si>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</si>
  <si>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</si>
  <si>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</si>
  <si>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</si>
  <si>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</si>
  <si>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</si>
  <si>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</si>
  <si>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</si>
  <si>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</si>
  <si>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</si>
  <si>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</si>
  <si>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</si>
  <si>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</si>
  <si>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</si>
  <si>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</si>
  <si>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</si>
  <si>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</si>
  <si>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</si>
  <si>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</si>
  <si>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</si>
  <si>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</si>
  <si>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</si>
  <si>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</si>
  <si>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</si>
  <si>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</si>
  <si>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</si>
  <si>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</si>
  <si>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</si>
  <si>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</si>
  <si>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</si>
  <si>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</si>
  <si>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</si>
  <si>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</si>
  <si>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</si>
  <si>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</si>
  <si>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</si>
  <si>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</si>
  <si>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</si>
  <si>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</si>
  <si>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</si>
  <si>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</si>
  <si>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</si>
  <si>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</si>
  <si>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</si>
  <si>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</si>
  <si>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</si>
  <si>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</si>
  <si>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</si>
  <si>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</si>
  <si>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</si>
  <si>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</si>
  <si>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</si>
  <si>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</si>
  <si>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</si>
  <si>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</si>
  <si>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</si>
  <si>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</si>
  <si>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</si>
  <si>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</si>
  <si>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</si>
  <si>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</si>
  <si>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</si>
  <si>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</si>
  <si>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</si>
  <si>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</si>
  <si>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</si>
  <si>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</si>
  <si>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</si>
  <si>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</si>
  <si>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</si>
  <si>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</si>
  <si>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</si>
  <si>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</si>
  <si>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</si>
  <si>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</si>
  <si>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</si>
  <si>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</si>
  <si>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</si>
  <si>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</si>
  <si>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</si>
  <si>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</si>
  <si>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</si>
  <si>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</si>
  <si>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</si>
  <si>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</si>
  <si>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</si>
  <si>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</si>
  <si>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</si>
  <si>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</si>
  <si>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</si>
  <si>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</si>
  <si>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</si>
  <si>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</si>
  <si>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</si>
  <si>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</si>
  <si>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</si>
  <si>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</si>
  <si>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</si>
  <si>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</si>
  <si>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</si>
  <si>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</si>
  <si>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</si>
  <si>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</si>
  <si>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</si>
  <si>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</si>
  <si>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</si>
  <si>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</si>
  <si>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</si>
  <si>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</si>
  <si>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</si>
  <si>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</si>
  <si>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</si>
  <si>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</si>
  <si>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</si>
  <si>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</si>
  <si>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</si>
  <si>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</si>
  <si>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</si>
  <si>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</si>
  <si>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</si>
  <si>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</si>
  <si>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</si>
  <si>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</si>
  <si>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</si>
  <si>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</si>
  <si>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</si>
  <si>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</si>
  <si>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</si>
  <si>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</si>
  <si>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</si>
  <si>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</si>
  <si>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</si>
  <si>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</si>
  <si>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</si>
  <si>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</si>
  <si>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</si>
  <si>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</si>
  <si>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</si>
  <si>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</si>
  <si>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</si>
  <si>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</si>
  <si>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</si>
  <si>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</si>
  <si>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</si>
  <si>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</si>
  <si>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</si>
  <si>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</si>
  <si>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</si>
  <si>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</si>
  <si>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</si>
  <si>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</si>
  <si>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</si>
  <si>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</si>
  <si>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</si>
  <si>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</si>
  <si>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</si>
  <si>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</si>
  <si>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</si>
  <si>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</si>
  <si>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</si>
  <si>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</si>
  <si>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</si>
  <si>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</si>
  <si>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</si>
  <si>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</si>
  <si>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</si>
  <si>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</si>
  <si>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</si>
  <si>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</si>
  <si>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</si>
  <si>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</si>
  <si>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</si>
  <si>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</si>
  <si>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</si>
  <si>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</si>
  <si>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</si>
  <si>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</si>
  <si>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</si>
  <si>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</si>
  <si>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</si>
  <si>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</si>
  <si>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</si>
  <si>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</si>
  <si>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</si>
  <si>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</si>
  <si>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</si>
  <si>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</si>
  <si>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</si>
  <si>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</si>
  <si>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</si>
  <si>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</si>
  <si>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</si>
  <si>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</si>
  <si>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</si>
  <si>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</si>
  <si>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</si>
  <si>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</si>
  <si>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</si>
  <si>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</si>
  <si>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</si>
  <si>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</si>
  <si>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</si>
  <si>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</si>
  <si>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</si>
  <si>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</si>
  <si>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</si>
  <si>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</si>
  <si>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</si>
  <si>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</si>
  <si>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</si>
  <si>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</si>
  <si>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</si>
  <si>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</si>
  <si>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</si>
  <si>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</si>
  <si>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</si>
  <si>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</si>
  <si>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</si>
  <si>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</si>
  <si>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</si>
  <si>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</si>
  <si>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</si>
  <si>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</si>
  <si>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</si>
  <si>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</si>
  <si>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</si>
  <si>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</si>
  <si>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</si>
  <si>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</si>
  <si>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</si>
  <si>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</si>
  <si>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</si>
  <si>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</si>
  <si>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</si>
  <si>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</si>
  <si>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</si>
  <si>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</si>
  <si>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</si>
  <si>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</si>
  <si>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</si>
  <si>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</si>
  <si>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</si>
  <si>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</si>
  <si>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</si>
  <si>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</si>
  <si>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</si>
  <si>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</si>
  <si>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</si>
  <si>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</si>
  <si>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</si>
  <si>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</si>
  <si>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</si>
  <si>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</si>
  <si>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</si>
  <si>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</si>
  <si>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</si>
  <si>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</si>
  <si>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</si>
  <si>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</si>
  <si>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</si>
  <si>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</si>
  <si>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</si>
  <si>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</si>
  <si>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</si>
  <si>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</si>
  <si>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</si>
  <si>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</si>
  <si>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</si>
  <si>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</si>
  <si>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</si>
  <si>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</si>
  <si>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</si>
  <si>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</si>
  <si>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</si>
  <si>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</si>
  <si>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</si>
  <si>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</si>
  <si>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</si>
  <si>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</si>
  <si>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</si>
  <si>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</si>
  <si>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</si>
  <si>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</si>
  <si>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</si>
  <si>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</si>
  <si>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</si>
  <si>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</si>
  <si>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</si>
  <si>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</si>
  <si>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</si>
  <si>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</si>
  <si>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</si>
  <si>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</si>
  <si>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</si>
  <si>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</si>
  <si>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</si>
  <si>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</si>
  <si>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</si>
  <si>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</si>
  <si>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</si>
  <si>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</si>
  <si>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</si>
  <si>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</si>
  <si>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</si>
  <si>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</si>
  <si>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</si>
  <si>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</si>
  <si>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</si>
  <si>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</si>
  <si>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</si>
  <si>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</si>
  <si>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</si>
  <si>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</si>
  <si>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</si>
  <si>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</si>
  <si>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</si>
  <si>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</si>
  <si>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</si>
  <si>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</si>
  <si>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</si>
  <si>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</si>
  <si>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</si>
  <si>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</si>
  <si>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</si>
  <si>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</si>
  <si>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</si>
  <si>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</si>
  <si>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</si>
  <si>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</si>
  <si>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</si>
  <si>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</si>
  <si>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</si>
  <si>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</si>
  <si>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</si>
  <si>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</si>
  <si>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</si>
  <si>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</si>
  <si>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</si>
  <si>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</si>
  <si>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</si>
  <si>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</si>
  <si>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</si>
  <si>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</si>
  <si>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</si>
  <si>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</si>
  <si>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</si>
  <si>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</si>
  <si>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</si>
  <si>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</si>
  <si>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</si>
  <si>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</si>
  <si>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</si>
  <si>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</si>
  <si>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</si>
  <si>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</si>
  <si>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</si>
  <si>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</si>
  <si>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</si>
  <si>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</si>
  <si>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</si>
  <si>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</si>
  <si>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</si>
  <si>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</si>
  <si>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</si>
  <si>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</si>
  <si>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</si>
  <si>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</si>
  <si>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</si>
  <si>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</si>
  <si>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</si>
  <si>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</si>
  <si>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</si>
  <si>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</si>
  <si>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</si>
  <si>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</si>
  <si>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</si>
  <si>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</si>
  <si>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</si>
  <si>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</si>
  <si>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</si>
  <si>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</si>
  <si>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</si>
  <si>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</si>
  <si>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</si>
  <si>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</si>
  <si>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</si>
  <si>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</si>
  <si>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</si>
  <si>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</si>
  <si>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</si>
  <si>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</si>
  <si>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</si>
  <si>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</si>
  <si>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</si>
  <si>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</si>
  <si>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</si>
  <si>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</si>
  <si>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</si>
  <si>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</si>
  <si>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</si>
  <si>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</si>
  <si>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</si>
  <si>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</si>
  <si>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</si>
  <si>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</si>
  <si>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</si>
  <si>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</si>
  <si>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</si>
  <si>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</si>
  <si>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</si>
  <si>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</si>
  <si>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</si>
  <si>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</si>
  <si>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</si>
  <si>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</si>
  <si>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</si>
  <si>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</si>
  <si>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</si>
  <si>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</si>
  <si>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</si>
  <si>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</si>
  <si>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</si>
  <si>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</si>
  <si>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</si>
  <si>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</si>
  <si>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</si>
  <si>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</si>
  <si>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</si>
  <si>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</si>
  <si>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</si>
  <si>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</si>
  <si>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</si>
  <si>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</si>
  <si>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</si>
  <si>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</si>
  <si>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</si>
  <si>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</si>
  <si>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</si>
  <si>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</si>
  <si>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</si>
  <si>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</si>
  <si>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</si>
  <si>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</si>
  <si>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</si>
  <si>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</si>
  <si>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</si>
  <si>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</si>
  <si>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</si>
  <si>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</si>
  <si>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</si>
  <si>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</si>
  <si>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</si>
  <si>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</si>
  <si>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</si>
  <si>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</si>
  <si>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</si>
  <si>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</si>
  <si>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</si>
  <si>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</si>
  <si>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</si>
  <si>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</si>
  <si>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</si>
  <si>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</si>
  <si>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</si>
  <si>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</si>
  <si>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</si>
  <si>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</si>
  <si>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</si>
  <si>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</si>
  <si>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</si>
  <si>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</si>
  <si>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</si>
  <si>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</si>
  <si>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</si>
  <si>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</si>
  <si>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</si>
  <si>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</si>
  <si>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</si>
  <si>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</si>
  <si>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</si>
  <si>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</si>
  <si>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</si>
  <si>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</si>
  <si>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</si>
  <si>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</si>
  <si>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</si>
  <si>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</si>
  <si>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</si>
  <si>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</si>
  <si>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</si>
  <si>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</si>
  <si>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</si>
  <si>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</si>
  <si>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</si>
  <si>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</si>
  <si>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</si>
  <si>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</si>
  <si>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</si>
  <si>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</si>
  <si>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</si>
  <si>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</si>
  <si>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</si>
  <si>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</si>
  <si>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</si>
  <si>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</si>
  <si>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</si>
  <si>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</si>
  <si>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</si>
  <si>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</si>
  <si>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</si>
  <si>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</si>
  <si>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</si>
  <si>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</si>
  <si>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</si>
  <si>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</si>
  <si>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</si>
  <si>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</si>
  <si>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</si>
  <si>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</si>
  <si>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</si>
  <si>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</si>
  <si>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</si>
  <si>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</si>
  <si>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</si>
  <si>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</si>
  <si>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</si>
  <si>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</si>
  <si>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</si>
  <si>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</si>
  <si>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</si>
  <si>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</si>
  <si>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</si>
  <si>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</si>
  <si>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</si>
  <si>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</si>
  <si>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</si>
  <si>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</si>
  <si>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</si>
  <si>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</si>
  <si>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</si>
  <si>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</si>
  <si>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</si>
  <si>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</si>
  <si>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</si>
  <si>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</si>
  <si>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</si>
  <si>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</si>
  <si>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</si>
  <si>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</si>
  <si>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</si>
  <si>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</si>
  <si>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</si>
  <si>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</si>
  <si>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</si>
  <si>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</si>
  <si>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</si>
  <si>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</si>
  <si>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</si>
  <si>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</si>
  <si>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</si>
  <si>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</si>
  <si>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</si>
  <si>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</si>
  <si>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</si>
  <si>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</si>
  <si>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</si>
  <si>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</si>
  <si>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</si>
  <si>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</si>
  <si>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</si>
  <si>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</si>
  <si>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</si>
  <si>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</si>
  <si>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</si>
  <si>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</si>
  <si>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</si>
  <si>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</si>
  <si>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</si>
  <si>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</si>
  <si>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</si>
  <si>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</si>
  <si>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</si>
  <si>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</si>
  <si>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</si>
  <si>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</si>
  <si>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</si>
  <si>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</si>
  <si>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</si>
  <si>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</si>
  <si>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</si>
  <si>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</si>
  <si>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</si>
  <si>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</si>
  <si>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</si>
  <si>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</si>
  <si>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</si>
  <si>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</si>
  <si>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</si>
  <si>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</si>
  <si>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</si>
  <si>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</si>
  <si>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</si>
  <si>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</si>
  <si>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</si>
  <si>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</si>
  <si>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</si>
  <si>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</si>
  <si>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</si>
  <si>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</si>
  <si>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</si>
  <si>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</si>
  <si>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</si>
  <si>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</si>
  <si>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</si>
  <si>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</si>
  <si>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</si>
  <si>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</si>
  <si>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</si>
  <si>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</si>
  <si>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</si>
  <si>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</si>
  <si>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</si>
  <si>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</si>
  <si>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</si>
  <si>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</si>
  <si>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</si>
  <si>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</si>
  <si>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</si>
  <si>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</si>
  <si>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</si>
  <si>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</si>
  <si>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</si>
  <si>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</si>
  <si>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</si>
  <si>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</si>
  <si>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</si>
  <si>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</si>
  <si>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</si>
  <si>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</si>
  <si>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</si>
  <si>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</si>
  <si>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</si>
  <si>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</si>
  <si>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</si>
  <si>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</si>
  <si>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</si>
  <si>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</si>
  <si>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</si>
  <si>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</si>
  <si>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</si>
  <si>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</si>
  <si>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</si>
  <si>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</si>
  <si>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</si>
  <si>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</si>
  <si>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</si>
  <si>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</si>
  <si>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</si>
  <si>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</si>
  <si>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</si>
  <si>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</si>
  <si>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</si>
  <si>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</si>
  <si>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</si>
  <si>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</si>
  <si>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</si>
  <si>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</si>
  <si>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</si>
  <si>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</si>
  <si>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</si>
  <si>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</si>
  <si>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</si>
  <si>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</si>
  <si>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</si>
  <si>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</si>
  <si>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</si>
  <si>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</si>
  <si>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</si>
  <si>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</si>
  <si>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</si>
  <si>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</si>
  <si>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</si>
  <si>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</si>
  <si>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</si>
  <si>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</si>
  <si>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</si>
  <si>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</si>
  <si>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</si>
  <si>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</si>
  <si>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</si>
  <si>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</si>
  <si>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</si>
  <si>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</si>
  <si>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</si>
  <si>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</si>
  <si>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</si>
  <si>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</si>
  <si>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</si>
  <si>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</si>
  <si>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</si>
  <si>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</si>
  <si>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</si>
  <si>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</si>
  <si>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</si>
  <si>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</si>
  <si>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</si>
  <si>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</si>
  <si>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</si>
  <si>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</si>
  <si>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</si>
  <si>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</si>
  <si>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</si>
  <si>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</si>
  <si>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</si>
  <si>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</si>
  <si>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</si>
  <si>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</si>
  <si>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</si>
  <si>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</si>
  <si>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</si>
  <si>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</si>
  <si>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</si>
  <si>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</si>
  <si>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</si>
  <si>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</si>
  <si>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</si>
  <si>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</si>
  <si>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</si>
  <si>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</si>
  <si>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</si>
  <si>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</si>
  <si>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</si>
  <si>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</si>
  <si>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</si>
  <si>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</si>
  <si>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</si>
  <si>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</si>
  <si>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</si>
  <si>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</si>
  <si>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</si>
  <si>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</si>
  <si>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</si>
  <si>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</si>
  <si>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</si>
  <si>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</si>
  <si>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</si>
  <si>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</si>
  <si>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</si>
  <si>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</si>
  <si>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</si>
  <si>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</si>
  <si>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</si>
  <si>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</si>
  <si>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</si>
  <si>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</si>
  <si>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</si>
  <si>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</si>
  <si>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</si>
  <si>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</si>
  <si>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</si>
  <si>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</si>
  <si>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</si>
  <si>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</si>
  <si>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</si>
  <si>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</si>
  <si>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</si>
  <si>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</si>
  <si>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</si>
  <si>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</si>
  <si>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</si>
  <si>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</si>
  <si>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</si>
  <si>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</si>
  <si>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</si>
  <si>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</si>
  <si>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</si>
  <si>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</si>
  <si>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</si>
  <si>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</si>
  <si>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</si>
  <si>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</si>
  <si>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</si>
  <si>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</si>
  <si>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</si>
  <si>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</si>
  <si>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</si>
  <si>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</si>
  <si>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</si>
  <si>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</si>
  <si>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</si>
  <si>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</si>
  <si>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</si>
  <si>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</si>
  <si>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</si>
  <si>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</si>
  <si>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</si>
  <si>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</si>
  <si>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</si>
  <si>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</si>
  <si>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</si>
  <si>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</si>
  <si>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</si>
  <si>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</si>
  <si>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</si>
  <si>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</si>
  <si>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</si>
  <si>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</si>
  <si>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</si>
  <si>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</si>
  <si>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</si>
  <si>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</si>
  <si>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</si>
  <si>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</si>
  <si>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</si>
  <si>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</si>
  <si>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</si>
  <si>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</si>
  <si>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</si>
  <si>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</si>
  <si>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</si>
  <si>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</si>
  <si>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</si>
  <si>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</si>
  <si>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</si>
  <si>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</si>
  <si>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</si>
  <si>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</si>
  <si>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</si>
  <si>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</si>
  <si>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</si>
  <si>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</si>
  <si>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</si>
  <si>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</si>
  <si>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</si>
  <si>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</si>
  <si>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</si>
  <si>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</si>
  <si>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</si>
  <si>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</si>
  <si>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</si>
  <si>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</si>
  <si>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</si>
  <si>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</si>
  <si>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</si>
  <si>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</si>
  <si>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</si>
  <si>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</si>
  <si>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</si>
  <si>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</si>
  <si>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</si>
  <si>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</si>
  <si>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</si>
  <si>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</si>
  <si>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</si>
  <si>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</si>
  <si>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</si>
  <si>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</si>
  <si>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</si>
  <si>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</si>
  <si>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</si>
  <si>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</si>
  <si>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</si>
  <si>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</si>
  <si>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</si>
  <si>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</si>
  <si>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</si>
  <si>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</si>
  <si>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</si>
  <si>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</si>
  <si>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</si>
  <si>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</si>
  <si>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</si>
  <si>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</si>
  <si>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</si>
  <si>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</si>
  <si>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</si>
  <si>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</si>
  <si>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</si>
  <si>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</si>
  <si>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</si>
  <si>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</si>
  <si>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</si>
  <si>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</si>
  <si>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</si>
  <si>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</si>
  <si>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</si>
  <si>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</si>
  <si>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</si>
  <si>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</si>
  <si>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</si>
  <si>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</si>
  <si>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</si>
  <si>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</si>
  <si>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</si>
  <si>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</si>
  <si>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</si>
  <si>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</si>
  <si>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</si>
  <si>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</si>
  <si>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</si>
  <si>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</si>
  <si>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</si>
  <si>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</si>
  <si>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</si>
  <si>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</si>
  <si>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</si>
  <si>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</si>
  <si>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</si>
  <si>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</si>
  <si>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</si>
  <si>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</si>
  <si>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</si>
  <si>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</si>
  <si>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</si>
  <si>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</si>
  <si>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</si>
  <si>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</si>
  <si>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</si>
  <si>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</si>
  <si>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</si>
  <si>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</si>
  <si>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</si>
  <si>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</si>
  <si>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</si>
  <si>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</si>
  <si>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</si>
  <si>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</si>
  <si>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</si>
  <si>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</si>
  <si>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</si>
  <si>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</si>
  <si>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</si>
  <si>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</si>
  <si>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</si>
  <si>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</si>
  <si>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</si>
  <si>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</si>
  <si>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</si>
  <si>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</si>
  <si>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</si>
  <si>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</si>
  <si>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</si>
  <si>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</si>
  <si>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</si>
  <si>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</si>
  <si>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</si>
  <si>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</si>
  <si>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</si>
  <si>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</si>
  <si>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</si>
  <si>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</si>
  <si>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</si>
  <si>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</si>
  <si>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</si>
  <si>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</si>
  <si>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</si>
  <si>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</si>
  <si>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</si>
  <si>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</si>
  <si>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</si>
  <si>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</si>
  <si>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</si>
  <si>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</si>
  <si>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</si>
  <si>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</si>
  <si>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</si>
  <si>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</si>
  <si>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</si>
  <si>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</si>
  <si>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</si>
  <si>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</si>
  <si>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</si>
  <si>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</si>
  <si>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</si>
  <si>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</si>
  <si>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</si>
  <si>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</si>
  <si>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</si>
  <si>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</si>
  <si>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</si>
  <si>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</si>
  <si>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</si>
  <si>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</si>
  <si>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</si>
  <si>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</si>
  <si>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</si>
  <si>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</si>
  <si>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</si>
  <si>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</si>
  <si>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</si>
  <si>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</si>
  <si>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</si>
  <si>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</si>
  <si>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</si>
  <si>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</si>
  <si>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</si>
  <si>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</si>
  <si>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</si>
  <si>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</si>
  <si>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</si>
  <si>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</si>
  <si>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</si>
  <si>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</si>
  <si>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</si>
  <si>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</si>
  <si>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</si>
  <si>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</si>
  <si>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</si>
  <si>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</si>
  <si>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</si>
  <si>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</si>
  <si>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</si>
  <si>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</si>
  <si>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</si>
  <si>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</si>
  <si>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</si>
  <si>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</si>
  <si>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</si>
  <si>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</si>
  <si>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</si>
  <si>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</si>
  <si>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</si>
  <si>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</si>
  <si>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</si>
  <si>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</si>
  <si>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</si>
  <si>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</si>
  <si>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</si>
  <si>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</si>
  <si>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</si>
  <si>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</si>
  <si>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</si>
  <si>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</si>
  <si>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</si>
  <si>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</si>
  <si>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</si>
  <si>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</si>
  <si>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</si>
  <si>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</si>
  <si>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</si>
  <si>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</si>
  <si>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</si>
  <si>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</si>
  <si>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</si>
  <si>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</si>
  <si>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</si>
  <si>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</si>
  <si>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</si>
  <si>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</si>
  <si>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</si>
  <si>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</si>
  <si>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</si>
  <si>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</si>
  <si>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</si>
  <si>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</si>
  <si>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</si>
  <si>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</si>
  <si>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</si>
  <si>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</si>
  <si>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</si>
  <si>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</si>
  <si>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</si>
  <si>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</si>
  <si>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</si>
  <si>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</si>
  <si>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</si>
  <si>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</si>
  <si>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</si>
  <si>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</si>
  <si>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</si>
  <si>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</si>
  <si>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</si>
  <si>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</si>
  <si>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</si>
  <si>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</si>
  <si>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</si>
  <si>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</si>
  <si>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</si>
  <si>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</si>
  <si>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</si>
  <si>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</si>
  <si>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</si>
  <si>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</si>
  <si>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</si>
  <si>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</si>
  <si>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</si>
  <si>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</si>
  <si>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</si>
  <si>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</si>
  <si>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</si>
  <si>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</si>
  <si>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</si>
  <si>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</si>
  <si>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</si>
  <si>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</si>
  <si>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</si>
  <si>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</si>
  <si>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</si>
  <si>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</si>
  <si>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</si>
  <si>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</si>
  <si>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</si>
  <si>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</si>
  <si>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</si>
  <si>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</si>
  <si>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</si>
  <si>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</si>
  <si>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</si>
  <si>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</si>
  <si>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</si>
  <si>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</si>
  <si>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</si>
  <si>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</si>
  <si>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</si>
  <si>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</si>
  <si>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</si>
  <si>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</si>
  <si>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</si>
  <si>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</si>
  <si>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</si>
  <si>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</si>
  <si>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</si>
  <si>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</si>
  <si>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</si>
  <si>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</si>
  <si>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</si>
  <si>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</si>
  <si>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</si>
  <si>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</si>
  <si>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</si>
  <si>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</si>
  <si>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</si>
  <si>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</si>
  <si>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</si>
  <si>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</si>
  <si>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</si>
  <si>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</si>
  <si>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</si>
  <si>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</si>
  <si>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</si>
  <si>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</si>
  <si>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</si>
  <si>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</si>
  <si>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</si>
  <si>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</si>
  <si>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</si>
  <si>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</si>
  <si>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</si>
  <si>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</si>
  <si>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</si>
  <si>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</si>
  <si>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</si>
  <si>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</si>
  <si>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</si>
  <si>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</si>
  <si>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</si>
  <si>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</si>
  <si>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</si>
  <si>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</si>
  <si>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</si>
  <si>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</si>
  <si>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</si>
  <si>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</si>
  <si>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</si>
  <si>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</si>
  <si>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</si>
  <si>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</si>
  <si>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</si>
  <si>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</si>
  <si>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</si>
  <si>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</si>
  <si>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</si>
  <si>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</si>
  <si>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</si>
  <si>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</si>
  <si>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</si>
  <si>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</si>
  <si>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</si>
  <si>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</si>
  <si>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</si>
  <si>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</si>
  <si>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</si>
  <si>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</si>
  <si>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</si>
  <si>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</si>
  <si>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</si>
  <si>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</si>
  <si>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</si>
  <si>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</si>
  <si>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</si>
  <si>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</si>
  <si>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</si>
  <si>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</si>
  <si>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</si>
  <si>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</si>
  <si>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</si>
  <si>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</si>
  <si>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</si>
  <si>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</si>
  <si>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</si>
  <si>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</si>
  <si>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</si>
  <si>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</si>
  <si>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</si>
  <si>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</si>
  <si>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</si>
  <si>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</si>
  <si>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</si>
  <si>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</si>
  <si>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</si>
  <si>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</si>
  <si>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</si>
  <si>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</si>
  <si>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</si>
  <si>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</si>
  <si>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</si>
  <si>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</si>
  <si>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</si>
  <si>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</si>
  <si>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</si>
  <si>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</si>
  <si>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</si>
  <si>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</si>
  <si>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</si>
  <si>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</si>
  <si>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</si>
  <si>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</si>
  <si>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</si>
  <si>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</si>
  <si>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</si>
  <si>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</si>
  <si>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</si>
  <si>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</si>
  <si>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</si>
  <si>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</si>
  <si>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</si>
  <si>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</si>
  <si>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</si>
  <si>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</si>
  <si>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</si>
  <si>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</si>
  <si>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</si>
  <si>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</si>
  <si>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</si>
  <si>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</si>
  <si>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</si>
  <si>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</si>
  <si>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</si>
  <si>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</si>
  <si>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</si>
  <si>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</si>
  <si>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</si>
  <si>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</si>
  <si>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</si>
  <si>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</si>
  <si>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</si>
  <si>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</si>
  <si>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</si>
  <si>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</si>
  <si>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</si>
  <si>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</si>
  <si>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</si>
  <si>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</si>
  <si>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</si>
  <si>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</si>
  <si>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</si>
  <si>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</si>
  <si>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</si>
  <si>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</si>
  <si>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</si>
  <si>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</si>
  <si>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</si>
  <si>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</si>
  <si>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</si>
  <si>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</si>
  <si>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</si>
  <si>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</si>
  <si>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</si>
  <si>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</si>
  <si>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</si>
  <si>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</si>
  <si>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</si>
  <si>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</si>
  <si>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</si>
  <si>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</si>
  <si>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</si>
  <si>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</si>
  <si>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</si>
  <si>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</si>
  <si>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</si>
  <si>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</si>
  <si>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</si>
  <si>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</si>
  <si>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</si>
  <si>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</si>
  <si>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</si>
  <si>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</si>
  <si>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</si>
  <si>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</si>
  <si>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</si>
  <si>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</si>
  <si>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</si>
  <si>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</si>
  <si>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</si>
  <si>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</si>
  <si>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</si>
  <si>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</si>
  <si>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</si>
  <si>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</si>
  <si>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</si>
  <si>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</si>
  <si>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</si>
  <si>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</si>
  <si>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</si>
  <si>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</si>
  <si>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</si>
  <si>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</si>
  <si>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</si>
  <si>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</si>
  <si>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</si>
  <si>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</si>
  <si>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</si>
  <si>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</si>
  <si>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</si>
  <si>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</si>
  <si>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</si>
  <si>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</si>
  <si>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</si>
  <si>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</si>
  <si>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</si>
  <si>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</si>
  <si>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</si>
  <si>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</si>
  <si>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</si>
  <si>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</si>
  <si>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</si>
  <si>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</si>
  <si>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</si>
  <si>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</si>
  <si>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</si>
  <si>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</si>
  <si>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</si>
  <si>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</si>
  <si>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</si>
  <si>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</si>
  <si>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</si>
  <si>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</si>
  <si>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</si>
  <si>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</si>
  <si>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</si>
  <si>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</si>
  <si>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</si>
  <si>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</si>
  <si>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</si>
  <si>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</si>
  <si>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</si>
  <si>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</si>
  <si>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</si>
  <si>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</si>
  <si>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</si>
  <si>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</si>
  <si>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</si>
  <si>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</si>
  <si>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</si>
  <si>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</si>
  <si>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</si>
  <si>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</si>
  <si>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</si>
  <si>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</si>
  <si>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</si>
  <si>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</si>
  <si>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</si>
  <si>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</si>
  <si>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</si>
  <si>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</si>
  <si>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</si>
  <si>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</si>
  <si>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</si>
  <si>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</si>
  <si>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</si>
  <si>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</si>
  <si>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</si>
  <si>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</si>
  <si>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</si>
  <si>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</si>
  <si>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</si>
  <si>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</si>
  <si>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</si>
  <si>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</si>
  <si>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</si>
  <si>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</si>
  <si>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</si>
  <si>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</si>
  <si>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</si>
  <si>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</si>
  <si>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</si>
  <si>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</si>
  <si>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</si>
  <si>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</si>
  <si>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</si>
  <si>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</si>
  <si>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</si>
  <si>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</si>
  <si>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</si>
  <si>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</si>
  <si>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</si>
  <si>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</si>
  <si>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</si>
  <si>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</si>
  <si>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</si>
  <si>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</si>
  <si>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</si>
  <si>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</si>
  <si>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</si>
  <si>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</si>
  <si>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</si>
  <si>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</si>
  <si>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</si>
  <si>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</si>
  <si>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</si>
  <si>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</si>
  <si>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</si>
  <si>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</si>
  <si>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</si>
  <si>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</si>
  <si>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</si>
  <si>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</si>
  <si>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</si>
  <si>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</si>
  <si>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</si>
  <si>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</si>
  <si>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</si>
  <si>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</si>
  <si>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</si>
  <si>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</si>
  <si>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</si>
  <si>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</si>
  <si>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</si>
  <si>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</si>
  <si>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</si>
  <si>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</si>
  <si>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</si>
  <si>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</si>
  <si>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</si>
  <si>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</si>
  <si>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</si>
  <si>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</si>
  <si>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</si>
  <si>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</si>
  <si>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</si>
  <si>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</si>
  <si>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</si>
  <si>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</si>
  <si>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</si>
  <si>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</si>
  <si>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</si>
  <si>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</si>
  <si>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</si>
  <si>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</si>
  <si>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</si>
  <si>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</si>
  <si>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</si>
  <si>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</si>
  <si>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</si>
  <si>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</si>
  <si>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</si>
  <si>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</si>
  <si>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</si>
  <si>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</si>
  <si>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</si>
  <si>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</si>
  <si>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</si>
  <si>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</si>
  <si>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</si>
  <si>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</si>
  <si>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</si>
  <si>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</si>
  <si>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</si>
  <si>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</si>
  <si>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</si>
  <si>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</si>
  <si>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</si>
  <si>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</si>
  <si>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</si>
  <si>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</si>
  <si>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</si>
  <si>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</si>
  <si>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</si>
  <si>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</si>
  <si>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</si>
  <si>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</si>
  <si>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</si>
  <si>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</si>
  <si>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</si>
  <si>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</si>
  <si>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</si>
  <si>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</si>
  <si>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</si>
  <si>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</si>
  <si>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</si>
  <si>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</si>
  <si>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</si>
  <si>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</si>
  <si>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</si>
  <si>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</si>
  <si>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</si>
  <si>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</si>
  <si>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</si>
  <si>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</si>
  <si>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</si>
  <si>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</si>
  <si>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</si>
  <si>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</si>
  <si>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</si>
  <si>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</si>
  <si>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</si>
  <si>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</si>
  <si>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</si>
  <si>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</si>
  <si>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</si>
  <si>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</si>
  <si>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</si>
  <si>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</si>
  <si>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</si>
  <si>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</si>
  <si>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</si>
  <si>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</si>
  <si>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</si>
  <si>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</si>
  <si>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</si>
  <si>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</si>
  <si>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</si>
  <si>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</si>
  <si>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</si>
  <si>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</si>
  <si>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</si>
  <si>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</si>
  <si>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</si>
  <si>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</si>
  <si>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</si>
  <si>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</si>
  <si>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</si>
  <si>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</si>
  <si>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</si>
  <si>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</si>
  <si>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</si>
  <si>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</si>
  <si>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</si>
  <si>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</si>
  <si>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</si>
  <si>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</si>
  <si>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</si>
  <si>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</si>
  <si>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</si>
  <si>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</si>
  <si>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</si>
  <si>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</si>
  <si>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</si>
  <si>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</si>
  <si>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</si>
  <si>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</si>
  <si>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</si>
  <si>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</si>
  <si>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</si>
  <si>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</si>
  <si>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</si>
  <si>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</si>
  <si>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</si>
  <si>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</si>
  <si>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</si>
  <si>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</si>
  <si>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</si>
  <si>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</si>
  <si>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</si>
  <si>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</si>
  <si>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</si>
  <si>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</si>
  <si>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</si>
  <si>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</si>
  <si>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</si>
  <si>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</si>
  <si>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</si>
  <si>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</si>
  <si>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</si>
  <si>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</si>
  <si>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</si>
  <si>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</si>
  <si>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</si>
  <si>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</si>
  <si>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</si>
  <si>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</si>
  <si>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</si>
  <si>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</si>
  <si>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</si>
  <si>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</si>
  <si>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</si>
  <si>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</si>
  <si>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</si>
  <si>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</si>
  <si>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</si>
  <si>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</si>
  <si>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</si>
  <si>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</si>
  <si>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</si>
  <si>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</si>
  <si>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</si>
  <si>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</si>
  <si>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</si>
  <si>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</si>
  <si>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</si>
  <si>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</si>
  <si>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</si>
  <si>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</si>
  <si>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</si>
  <si>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</si>
  <si>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</si>
  <si>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</si>
  <si>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</si>
  <si>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</si>
  <si>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</si>
  <si>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</si>
  <si>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</si>
  <si>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</si>
  <si>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</si>
  <si>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</si>
  <si>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</si>
  <si>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</si>
  <si>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</si>
  <si>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</si>
  <si>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</si>
  <si>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</si>
  <si>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</si>
  <si>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</si>
  <si>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</si>
  <si>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</si>
  <si>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</si>
  <si>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</si>
  <si>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</si>
  <si>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</si>
  <si>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</si>
  <si>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</si>
  <si>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</si>
  <si>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</si>
  <si>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</si>
  <si>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</si>
  <si>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</si>
  <si>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</si>
  <si>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</si>
  <si>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</si>
  <si>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</si>
  <si>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</si>
  <si>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</si>
  <si>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</si>
  <si>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</si>
  <si>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</si>
  <si>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</si>
  <si>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</si>
  <si>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</si>
  <si>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</si>
  <si>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</si>
  <si>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</si>
  <si>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</si>
  <si>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</si>
  <si>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</si>
  <si>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</si>
  <si>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</si>
  <si>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</si>
  <si>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</si>
  <si>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</si>
  <si>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</si>
  <si>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</si>
  <si>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</si>
  <si>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</si>
  <si>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</si>
  <si>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</si>
  <si>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</si>
  <si>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</si>
  <si>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</si>
  <si>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</si>
  <si>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</si>
  <si>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</si>
  <si>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</si>
  <si>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</si>
  <si>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</si>
  <si>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</si>
  <si>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</si>
  <si>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</si>
  <si>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</si>
  <si>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</si>
  <si>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</si>
  <si>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</si>
  <si>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</si>
  <si>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</si>
  <si>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</si>
  <si>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</si>
  <si>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</si>
  <si>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</si>
  <si>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</si>
  <si>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</si>
  <si>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</si>
  <si>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</si>
  <si>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</si>
  <si>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</si>
  <si>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</si>
  <si>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</si>
  <si>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</si>
  <si>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</si>
  <si>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</si>
  <si>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</si>
  <si>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</si>
  <si>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</si>
  <si>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</si>
  <si>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</si>
  <si>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</si>
  <si>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</si>
  <si>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</si>
  <si>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</si>
  <si>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</si>
  <si>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</si>
  <si>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</si>
  <si>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</si>
  <si>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</si>
  <si>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</si>
  <si>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</si>
  <si>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</si>
  <si>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</si>
  <si>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</si>
  <si>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</si>
  <si>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</si>
  <si>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</si>
  <si>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</si>
  <si>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</si>
  <si>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</si>
  <si>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</si>
  <si>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</si>
  <si>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</si>
  <si>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</si>
  <si>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</si>
  <si>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</si>
  <si>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</si>
  <si>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</si>
  <si>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</si>
  <si>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</si>
  <si>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</si>
  <si>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</si>
  <si>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</si>
  <si>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</si>
  <si>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</si>
  <si>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</si>
  <si>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</si>
  <si>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</si>
  <si>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</si>
  <si>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</si>
  <si>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</si>
  <si>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</si>
  <si>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</si>
  <si>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</si>
  <si>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</si>
  <si>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</si>
  <si>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</si>
  <si>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</si>
  <si>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</si>
  <si>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</si>
  <si>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</si>
  <si>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</si>
  <si>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</si>
  <si>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</si>
  <si>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</si>
  <si>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</si>
  <si>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</si>
  <si>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</si>
  <si>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</si>
  <si>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</si>
  <si>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</si>
  <si>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</si>
  <si>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</si>
  <si>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</si>
  <si>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</si>
  <si>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</si>
  <si>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</si>
  <si>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</si>
  <si>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</si>
  <si>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</si>
  <si>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</si>
  <si>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</si>
  <si>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</si>
  <si>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</si>
  <si>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</si>
  <si>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</si>
  <si>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</si>
  <si>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</si>
  <si>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</si>
  <si>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</si>
  <si>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</si>
  <si>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</si>
  <si>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</si>
  <si>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</si>
  <si>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</si>
  <si>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</si>
  <si>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</si>
  <si>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</si>
  <si>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</si>
  <si>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</si>
  <si>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</si>
  <si>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</si>
  <si>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</si>
  <si>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</si>
  <si>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</si>
  <si>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</si>
  <si>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</si>
  <si>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</si>
  <si>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</si>
  <si>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</si>
  <si>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</si>
  <si>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</si>
  <si>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</si>
  <si>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</si>
  <si>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</si>
  <si>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</si>
  <si>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</si>
  <si>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</si>
  <si>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</si>
  <si>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</si>
  <si>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</si>
  <si>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</si>
  <si>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</si>
  <si>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</si>
  <si>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</si>
  <si>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</si>
  <si>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</si>
  <si>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</si>
  <si>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</si>
  <si>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</si>
  <si>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</si>
  <si>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</si>
  <si>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</si>
  <si>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</si>
  <si>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</si>
  <si>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</si>
  <si>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</si>
  <si>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</si>
  <si>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</si>
  <si>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</si>
  <si>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</si>
  <si>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</si>
  <si>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</si>
  <si>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</si>
  <si>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</si>
  <si>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</si>
  <si>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</si>
  <si>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</si>
  <si>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</si>
  <si>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</si>
  <si>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</si>
  <si>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</si>
  <si>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</si>
  <si>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</si>
  <si>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</si>
  <si>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</si>
  <si>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</si>
  <si>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</si>
  <si>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</si>
  <si>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</si>
  <si>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</si>
  <si>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</si>
  <si>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</si>
  <si>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</si>
  <si>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</si>
  <si>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</si>
  <si>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</si>
  <si>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</si>
  <si>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</si>
  <si>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</si>
  <si>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</si>
  <si>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</si>
  <si>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</si>
  <si>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</si>
  <si>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</si>
  <si>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</si>
  <si>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</si>
  <si>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</si>
  <si>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</si>
  <si>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</si>
  <si>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</si>
  <si>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</si>
  <si>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</si>
  <si>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</si>
  <si>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</si>
  <si>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</si>
  <si>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</si>
  <si>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</si>
  <si>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</si>
  <si>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</si>
  <si>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</si>
  <si>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</si>
  <si>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</si>
  <si>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</si>
  <si>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</si>
  <si>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</si>
  <si>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</si>
  <si>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</si>
  <si>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</si>
  <si>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</si>
  <si>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</si>
  <si>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</si>
  <si>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</si>
  <si>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</si>
  <si>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</si>
  <si>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</si>
  <si>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</si>
  <si>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</si>
  <si>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</si>
  <si>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</si>
  <si>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</si>
  <si>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</si>
  <si>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</si>
  <si>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</si>
  <si>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</si>
  <si>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</si>
  <si>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</si>
  <si>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</si>
  <si>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</si>
  <si>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</si>
  <si>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</si>
  <si>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</si>
  <si>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</si>
  <si>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</si>
  <si>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</si>
  <si>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</si>
  <si>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</si>
  <si>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</si>
  <si>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</si>
  <si>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</si>
  <si>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</si>
  <si>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</si>
  <si>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</si>
  <si>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</si>
  <si>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</si>
  <si>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</si>
  <si>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</si>
  <si>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</si>
  <si>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</si>
  <si>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</si>
  <si>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</si>
  <si>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</si>
  <si>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</si>
  <si>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</si>
  <si>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</si>
  <si>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</si>
  <si>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</si>
  <si>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</si>
  <si>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</si>
  <si>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</si>
  <si>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</si>
  <si>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</si>
  <si>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</si>
  <si>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</si>
  <si>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</si>
  <si>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</si>
  <si>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</si>
  <si>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</si>
  <si>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</si>
  <si>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</si>
  <si>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</si>
  <si>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</si>
  <si>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</si>
  <si>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</si>
  <si>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</si>
  <si>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</si>
  <si>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</si>
  <si>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</si>
  <si>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</si>
  <si>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</si>
  <si>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</si>
  <si>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</si>
  <si>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</si>
  <si>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</si>
  <si>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</si>
  <si>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</si>
  <si>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</si>
  <si>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</si>
  <si>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</si>
  <si>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</si>
  <si>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</si>
  <si>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</si>
  <si>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</si>
  <si>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</si>
  <si>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</si>
  <si>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</si>
  <si>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</si>
  <si>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</si>
  <si>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</si>
  <si>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</si>
  <si>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</si>
  <si>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</si>
  <si>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</si>
  <si>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</si>
  <si>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</si>
  <si>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</si>
  <si>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</si>
  <si>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</si>
  <si>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</si>
  <si>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</si>
  <si>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</si>
  <si>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</si>
  <si>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</si>
  <si>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</si>
  <si>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</si>
  <si>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</si>
  <si>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</si>
  <si>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</si>
  <si>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</si>
  <si>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</si>
  <si>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</si>
  <si>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</si>
  <si>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</si>
  <si>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</si>
  <si>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</si>
  <si>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</si>
  <si>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</si>
  <si>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</si>
  <si>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</si>
  <si>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</si>
  <si>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</si>
  <si>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</si>
  <si>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</si>
  <si>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</si>
  <si>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</si>
  <si>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</si>
  <si>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</si>
  <si>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</si>
  <si>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</si>
  <si>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</si>
  <si>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</si>
  <si>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</si>
  <si>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</si>
  <si>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</si>
  <si>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</si>
  <si>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</si>
  <si>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</si>
  <si>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</si>
  <si>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</si>
  <si>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</si>
  <si>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</si>
  <si>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</si>
  <si>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</si>
  <si>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</si>
  <si>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</si>
  <si>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</si>
  <si>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</si>
  <si>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</si>
  <si>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</si>
  <si>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</si>
  <si>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</si>
  <si>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</si>
  <si>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</si>
  <si>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</si>
  <si>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</si>
  <si>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</si>
  <si>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</si>
  <si>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</si>
  <si>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</si>
  <si>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</si>
  <si>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</si>
  <si>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</si>
  <si>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</si>
  <si>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</si>
  <si>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</si>
  <si>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</si>
  <si>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</si>
  <si>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</si>
  <si>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</si>
  <si>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</si>
  <si>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</si>
  <si>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</si>
  <si>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</si>
  <si>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</si>
  <si>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</si>
  <si>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</si>
  <si>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</si>
  <si>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</si>
  <si>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</si>
  <si>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</si>
  <si>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</si>
  <si>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</si>
  <si>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</si>
  <si>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</si>
  <si>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</si>
  <si>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</si>
  <si>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</si>
  <si>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</si>
  <si>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</si>
  <si>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</si>
  <si>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</si>
  <si>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</si>
  <si>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</si>
  <si>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</si>
  <si>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</si>
  <si>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</si>
  <si>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</si>
  <si>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</si>
  <si>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</si>
  <si>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</si>
  <si>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</si>
  <si>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</si>
  <si>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</si>
  <si>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</si>
  <si>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</si>
  <si>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</si>
  <si>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</si>
  <si>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</si>
  <si>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</si>
  <si>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</si>
  <si>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</si>
  <si>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</si>
  <si>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</si>
  <si>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</si>
  <si>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</si>
  <si>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</si>
  <si>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</si>
  <si>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</si>
  <si>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</si>
  <si>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</si>
  <si>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</si>
  <si>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</si>
  <si>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</si>
  <si>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</si>
  <si>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</si>
  <si>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</si>
  <si>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</si>
  <si>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</si>
  <si>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</si>
  <si>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</si>
  <si>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</si>
  <si>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</si>
  <si>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</si>
  <si>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</si>
  <si>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</si>
  <si>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</si>
  <si>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</si>
  <si>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</si>
  <si>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</si>
  <si>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</si>
  <si>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</si>
  <si>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</si>
  <si>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</si>
  <si>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</si>
  <si>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</si>
  <si>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</si>
  <si>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</si>
  <si>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</si>
  <si>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</si>
  <si>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</si>
  <si>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</si>
  <si>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</si>
  <si>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</si>
  <si>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</si>
  <si>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</si>
  <si>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</si>
  <si>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</si>
  <si>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</si>
  <si>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</si>
  <si>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</si>
  <si>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</si>
  <si>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</si>
  <si>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</si>
  <si>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</si>
  <si>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</si>
  <si>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</si>
  <si>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</si>
  <si>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</si>
  <si>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</si>
  <si>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</si>
  <si>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</si>
  <si>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</si>
  <si>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</si>
  <si>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</si>
  <si>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</si>
  <si>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</si>
  <si>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</si>
  <si>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</si>
  <si>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</si>
  <si>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</si>
  <si>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</si>
  <si>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</si>
  <si>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</si>
  <si>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</si>
  <si>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</si>
  <si>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</si>
  <si>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</si>
  <si>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</si>
  <si>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</si>
  <si>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</si>
  <si>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</si>
  <si>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</si>
  <si>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</si>
  <si>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</si>
  <si>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</si>
  <si>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</si>
  <si>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</si>
  <si>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</si>
  <si>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</si>
  <si>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</si>
  <si>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</si>
  <si>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</si>
  <si>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</si>
  <si>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</si>
  <si>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</si>
  <si>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</si>
  <si>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</si>
  <si>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</si>
  <si>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</si>
  <si>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</si>
  <si>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</si>
  <si>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</si>
  <si>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</si>
  <si>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</si>
  <si>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</si>
  <si>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</si>
  <si>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</si>
  <si>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</si>
  <si>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</si>
  <si>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</si>
  <si>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</si>
  <si>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</si>
  <si>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</si>
  <si>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</si>
  <si>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</si>
  <si>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</si>
  <si>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</si>
  <si>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</si>
  <si>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</si>
  <si>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</si>
  <si>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</si>
  <si>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</si>
  <si>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</si>
  <si>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</si>
  <si>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</si>
  <si>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</si>
  <si>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</si>
  <si>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</si>
  <si>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</si>
  <si>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</si>
  <si>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</si>
  <si>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</si>
  <si>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</si>
  <si>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</si>
  <si>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</si>
  <si>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</si>
  <si>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</si>
  <si>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</si>
  <si>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</si>
  <si>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</si>
  <si>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</si>
  <si>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</si>
  <si>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</si>
  <si>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</si>
  <si>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</si>
  <si>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</si>
  <si>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</si>
  <si>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</si>
  <si>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</si>
  <si>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</si>
  <si>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</si>
  <si>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</si>
  <si>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</si>
  <si>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</si>
  <si>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</si>
  <si>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</si>
  <si>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</si>
  <si>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</si>
  <si>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</si>
  <si>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</si>
  <si>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</si>
  <si>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</si>
  <si>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</si>
  <si>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</si>
  <si>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</si>
  <si>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</si>
  <si>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</si>
  <si>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</si>
  <si>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</si>
  <si>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</si>
  <si>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</si>
  <si>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</si>
  <si>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</si>
  <si>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</si>
  <si>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</si>
  <si>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</si>
  <si>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</si>
  <si>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</si>
  <si>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</si>
  <si>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</si>
  <si>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</si>
  <si>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</si>
  <si>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</si>
  <si>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</si>
  <si>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</si>
  <si>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</si>
  <si>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</si>
  <si>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</si>
  <si>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</si>
  <si>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</si>
  <si>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</si>
  <si>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</si>
  <si>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</si>
  <si>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</si>
  <si>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</si>
  <si>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</si>
  <si>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</si>
  <si>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</si>
  <si>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</si>
  <si>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</si>
  <si>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</si>
  <si>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</si>
  <si>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</si>
  <si>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</si>
  <si>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</si>
  <si>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</si>
  <si>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</si>
  <si>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</si>
  <si>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</si>
  <si>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</si>
  <si>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</si>
  <si>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</si>
  <si>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</si>
  <si>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</si>
  <si>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</si>
  <si>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</si>
  <si>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</si>
  <si>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</si>
  <si>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</si>
  <si>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</si>
  <si>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</si>
  <si>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</si>
  <si>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</si>
  <si>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</si>
  <si>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</si>
  <si>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</si>
  <si>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</si>
  <si>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</si>
  <si>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</si>
  <si>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</si>
  <si>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</si>
  <si>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</si>
  <si>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</si>
  <si>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</si>
  <si>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</si>
  <si>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</si>
  <si>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</si>
  <si>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</si>
  <si>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</si>
  <si>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</si>
  <si>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</si>
  <si>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</si>
  <si>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</si>
  <si>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</si>
  <si>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</si>
  <si>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</si>
  <si>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</si>
  <si>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</si>
  <si>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</si>
  <si>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</si>
  <si>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</si>
  <si>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</si>
  <si>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</si>
  <si>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</si>
  <si>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</si>
  <si>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</si>
  <si>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</si>
  <si>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</si>
  <si>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</si>
  <si>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</si>
  <si>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</si>
  <si>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</si>
  <si>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</si>
  <si>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</si>
  <si>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</si>
  <si>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</si>
  <si>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</si>
  <si>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</si>
  <si>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</si>
  <si>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</si>
  <si>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</si>
  <si>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</si>
  <si>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</si>
  <si>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</si>
  <si>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</si>
  <si>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</si>
  <si>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</si>
  <si>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</si>
  <si>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</si>
  <si>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</si>
  <si>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</si>
  <si>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</si>
  <si>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</si>
  <si>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</si>
  <si>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</si>
  <si>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</si>
  <si>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</si>
  <si>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</si>
  <si>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</si>
  <si>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</si>
  <si>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</si>
  <si>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</si>
  <si>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</si>
  <si>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</si>
  <si>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</si>
  <si>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</si>
  <si>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</si>
  <si>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</si>
  <si>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</si>
  <si>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</si>
  <si>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</si>
  <si>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</si>
  <si>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</si>
  <si>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</si>
  <si>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</si>
  <si>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</si>
  <si>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</si>
  <si>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</si>
  <si>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</si>
  <si>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</si>
  <si>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</si>
  <si>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</si>
  <si>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</si>
  <si>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</si>
  <si>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</si>
  <si>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</si>
  <si>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</si>
  <si>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</si>
  <si>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</si>
  <si>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</si>
  <si>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</si>
  <si>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</si>
  <si>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</si>
  <si>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</si>
  <si>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</si>
  <si>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</si>
  <si>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</si>
  <si>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</si>
  <si>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</si>
  <si>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</si>
  <si>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</si>
  <si>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</si>
  <si>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</si>
  <si>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</si>
  <si>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</si>
  <si>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</si>
  <si>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</si>
  <si>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</si>
  <si>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</si>
  <si>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</si>
  <si>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</si>
  <si>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</si>
  <si>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</si>
  <si>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</si>
  <si>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</si>
  <si>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</si>
  <si>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</si>
  <si>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</si>
  <si>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</si>
  <si>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</si>
  <si>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</si>
  <si>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</si>
  <si>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</si>
  <si>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</si>
  <si>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</si>
  <si>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</si>
  <si>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</si>
  <si>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</si>
  <si>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</si>
  <si>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</si>
  <si>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</si>
  <si>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</si>
  <si>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</si>
  <si>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</si>
  <si>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</si>
  <si>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</si>
  <si>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</si>
  <si>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</si>
  <si>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</si>
  <si>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</si>
  <si>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</si>
  <si>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</si>
  <si>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</si>
  <si>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</si>
  <si>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</si>
  <si>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</si>
  <si>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</si>
  <si>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</si>
  <si>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</si>
  <si>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</si>
  <si>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</si>
  <si>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</si>
  <si>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</si>
  <si>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</si>
  <si>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</si>
  <si>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</si>
  <si>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</si>
  <si>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</si>
  <si>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</si>
  <si>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</si>
  <si>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</si>
  <si>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</si>
  <si>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</si>
  <si>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</si>
  <si>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</si>
  <si>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</si>
  <si>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</si>
  <si>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</si>
  <si>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</si>
  <si>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</si>
  <si>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</si>
  <si>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</si>
  <si>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</si>
  <si>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</si>
  <si>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</si>
  <si>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</si>
  <si>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</si>
  <si>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</si>
  <si>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</si>
  <si>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</si>
  <si>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</si>
  <si>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</si>
  <si>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</si>
  <si>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</si>
  <si>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</si>
  <si>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</si>
  <si>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</si>
  <si>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</si>
  <si>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</si>
  <si>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</si>
  <si>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</si>
  <si>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</si>
  <si>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</si>
  <si>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</si>
  <si>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</si>
  <si>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</si>
  <si>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</si>
  <si>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</si>
  <si>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</si>
  <si>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</si>
  <si>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</si>
  <si>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</si>
  <si>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</si>
  <si>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</si>
  <si>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</si>
  <si>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</si>
  <si>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</si>
  <si>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</si>
  <si>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</si>
  <si>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</si>
  <si>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</si>
  <si>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</si>
  <si>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</si>
  <si>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</si>
  <si>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</si>
  <si>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</si>
  <si>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</si>
  <si>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</si>
  <si>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</si>
  <si>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</si>
  <si>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</si>
  <si>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</si>
  <si>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</si>
  <si>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</si>
  <si>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</si>
  <si>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</si>
  <si>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</si>
  <si>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</si>
  <si>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</si>
  <si>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</si>
  <si>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</si>
  <si>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</si>
  <si>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</si>
  <si>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</si>
  <si>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</si>
  <si>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</si>
  <si>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</si>
  <si>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</si>
  <si>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</si>
  <si>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</si>
  <si>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</si>
  <si>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</si>
  <si>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</si>
  <si>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</si>
  <si>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</si>
  <si>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</si>
  <si>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</si>
  <si>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</si>
  <si>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</si>
  <si>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</si>
  <si>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</si>
  <si>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</si>
  <si>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</si>
  <si>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</si>
  <si>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</si>
  <si>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</si>
  <si>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</si>
  <si>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</si>
  <si>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</si>
  <si>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</si>
  <si>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</si>
  <si>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</si>
  <si>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</si>
  <si>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</si>
  <si>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</si>
  <si>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</si>
  <si>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</si>
  <si>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</si>
  <si>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</si>
  <si>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</si>
  <si>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</si>
  <si>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</si>
  <si>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</si>
  <si>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</si>
  <si>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</si>
  <si>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</si>
  <si>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</si>
  <si>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</si>
  <si>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</si>
  <si>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</si>
  <si>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</si>
  <si>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</si>
  <si>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</si>
  <si>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</si>
  <si>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</si>
  <si>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</si>
  <si>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</si>
  <si>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</si>
  <si>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</si>
  <si>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</si>
  <si>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</si>
  <si>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</si>
  <si>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</si>
  <si>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</si>
  <si>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</si>
  <si>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</si>
  <si>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</si>
  <si>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</si>
  <si>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</si>
  <si>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</si>
  <si>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</si>
  <si>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</si>
  <si>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</si>
  <si>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</si>
  <si>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</si>
  <si>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</si>
  <si>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</si>
  <si>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</si>
  <si>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</si>
  <si>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</si>
  <si>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</si>
  <si>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</si>
  <si>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</si>
  <si>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</si>
  <si>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</si>
  <si>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</si>
  <si>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</si>
  <si>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</si>
  <si>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</si>
  <si>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</si>
  <si>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</si>
  <si>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</si>
  <si>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</si>
  <si>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</si>
  <si>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</si>
  <si>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</si>
  <si>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</si>
  <si>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</si>
  <si>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</si>
  <si>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</si>
  <si>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</si>
  <si>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</si>
  <si>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</si>
  <si>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</si>
  <si>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</si>
  <si>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</si>
  <si>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</si>
  <si>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</si>
  <si>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</si>
  <si>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</si>
  <si>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</si>
  <si>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</si>
  <si>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</si>
  <si>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</si>
  <si>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</si>
  <si>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</si>
  <si>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</si>
  <si>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</si>
  <si>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</si>
  <si>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</si>
  <si>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</si>
  <si>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</si>
  <si>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</si>
  <si>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</si>
  <si>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</si>
  <si>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</si>
  <si>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</si>
  <si>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</si>
  <si>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</si>
  <si>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</si>
  <si>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</si>
  <si>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</si>
  <si>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</si>
  <si>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</si>
  <si>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</si>
  <si>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</si>
  <si>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</si>
  <si>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</si>
  <si>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</si>
  <si>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</si>
  <si>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</si>
  <si>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</si>
  <si>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</si>
  <si>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</si>
  <si>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</si>
  <si>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</si>
  <si>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</si>
  <si>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</si>
  <si>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</si>
  <si>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</si>
  <si>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</si>
  <si>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</si>
  <si>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</si>
  <si>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</si>
  <si>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</si>
  <si>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</si>
  <si>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</si>
  <si>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</si>
  <si>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</si>
  <si>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</si>
  <si>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</si>
  <si>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</si>
  <si>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</si>
  <si>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</si>
  <si>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</si>
  <si>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</si>
  <si>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</si>
  <si>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</si>
  <si>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</si>
  <si>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</si>
  <si>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</si>
  <si>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</si>
  <si>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</si>
  <si>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</si>
  <si>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</si>
  <si>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</si>
  <si>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</si>
  <si>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</si>
  <si>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</si>
  <si>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</si>
  <si>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</si>
  <si>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</si>
  <si>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</si>
  <si>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</si>
  <si>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</si>
  <si>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</si>
  <si>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</si>
  <si>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</si>
  <si>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</si>
  <si>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</si>
  <si>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</si>
  <si>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</si>
  <si>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</si>
  <si>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</si>
  <si>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</si>
  <si>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</si>
  <si>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</si>
  <si>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</si>
  <si>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</si>
  <si>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</si>
  <si>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</si>
  <si>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</si>
  <si>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</si>
  <si>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</si>
  <si>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</si>
  <si>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</si>
  <si>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</si>
  <si>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</si>
  <si>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</si>
  <si>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</si>
  <si>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</si>
  <si>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</si>
  <si>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</si>
  <si>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</si>
  <si>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</si>
  <si>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</si>
  <si>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</si>
  <si>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</si>
  <si>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</si>
  <si>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</si>
  <si>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</si>
  <si>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</si>
  <si>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</si>
  <si>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</si>
  <si>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</si>
  <si>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</si>
  <si>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</si>
  <si>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</si>
  <si>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</si>
  <si>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</si>
  <si>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</si>
  <si>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</si>
  <si>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</si>
  <si>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</si>
  <si>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</si>
  <si>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</si>
  <si>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</si>
  <si>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</si>
  <si>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</si>
  <si>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</si>
  <si>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</si>
  <si>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</si>
  <si>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</si>
  <si>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</si>
  <si>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</si>
  <si>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</si>
  <si>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</si>
  <si>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</si>
  <si>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</si>
  <si>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</si>
  <si>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</si>
  <si>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</si>
  <si>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</si>
  <si>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</si>
  <si>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</si>
  <si>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</si>
  <si>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</si>
  <si>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</si>
  <si>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</si>
  <si>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</si>
  <si>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</si>
  <si>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</si>
  <si>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</si>
  <si>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</si>
  <si>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</si>
  <si>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</si>
  <si>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</si>
  <si>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</si>
  <si>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</si>
  <si>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</si>
  <si>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</si>
  <si>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</si>
  <si>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</si>
  <si>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</si>
  <si>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</si>
  <si>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</si>
  <si>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</si>
  <si>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</si>
  <si>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</si>
  <si>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</si>
  <si>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</si>
  <si>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</si>
  <si>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</si>
  <si>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</si>
  <si>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</si>
  <si>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</si>
  <si>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</si>
  <si>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</si>
  <si>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</si>
  <si>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</si>
  <si>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</si>
  <si>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</si>
  <si>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</si>
  <si>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</si>
  <si>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</si>
  <si>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</si>
  <si>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</si>
  <si>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</si>
  <si>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</si>
  <si>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</si>
  <si>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</si>
  <si>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</si>
  <si>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</si>
  <si>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</si>
  <si>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</si>
  <si>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</si>
  <si>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</si>
  <si>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</si>
  <si>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</si>
  <si>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</si>
  <si>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</si>
  <si>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</si>
  <si>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</si>
  <si>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</si>
  <si>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</si>
  <si>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</si>
  <si>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</si>
  <si>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</si>
  <si>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</si>
  <si>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</si>
  <si>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</si>
  <si>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</si>
  <si>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</si>
  <si>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</si>
  <si>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</si>
  <si>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</si>
  <si>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</si>
  <si>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</si>
  <si>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</si>
  <si>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</si>
  <si>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</si>
  <si>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</si>
  <si>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</si>
  <si>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</si>
  <si>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</si>
  <si>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</si>
  <si>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</si>
  <si>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</si>
  <si>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</si>
  <si>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</si>
  <si>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</si>
  <si>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</si>
  <si>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</si>
  <si>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</si>
  <si>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</si>
  <si>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</si>
  <si>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</si>
  <si>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</si>
  <si>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</si>
  <si>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</si>
  <si>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</si>
  <si>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</si>
  <si>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</si>
  <si>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</si>
  <si>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</si>
  <si>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</si>
  <si>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</si>
  <si>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</si>
  <si>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</si>
  <si>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</si>
  <si>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</si>
  <si>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</si>
  <si>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</si>
  <si>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</si>
  <si>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</si>
  <si>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</si>
  <si>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</si>
  <si>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</si>
  <si>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</si>
  <si>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</si>
  <si>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</si>
  <si>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</si>
  <si>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</si>
  <si>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</si>
  <si>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</si>
  <si>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</si>
  <si>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</si>
  <si>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</si>
  <si>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</si>
  <si>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</si>
  <si>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</si>
  <si>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</si>
  <si>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</si>
  <si>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</si>
  <si>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</si>
  <si>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</si>
  <si>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</si>
  <si>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</si>
  <si>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</si>
  <si>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</si>
  <si>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</si>
  <si>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</si>
  <si>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</si>
  <si>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</si>
  <si>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</si>
  <si>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</si>
  <si>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</si>
  <si>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</si>
  <si>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</si>
  <si>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</si>
  <si>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</si>
  <si>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</si>
  <si>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</si>
  <si>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</si>
  <si>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</si>
  <si>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</si>
  <si>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</si>
  <si>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</si>
  <si>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</si>
  <si>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</si>
  <si>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</si>
  <si>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</si>
  <si>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</si>
  <si>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</si>
  <si>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</si>
  <si>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</si>
  <si>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</si>
  <si>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</si>
  <si>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</si>
  <si>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</si>
  <si>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</si>
  <si>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</si>
  <si>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</si>
  <si>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</si>
  <si>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</si>
  <si>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</si>
  <si>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</si>
  <si>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</si>
  <si>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</si>
  <si>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</si>
  <si>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</si>
  <si>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</si>
  <si>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</si>
  <si>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</si>
  <si>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</si>
  <si>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</si>
  <si>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</si>
  <si>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</si>
  <si>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</si>
  <si>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</si>
  <si>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</si>
  <si>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</si>
  <si>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</si>
  <si>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</si>
  <si>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</si>
  <si>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</si>
  <si>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</si>
  <si>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</si>
  <si>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</si>
  <si>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</si>
  <si>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</si>
  <si>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</si>
  <si>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</si>
  <si>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</si>
  <si>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</si>
  <si>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</si>
  <si>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</si>
  <si>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</si>
  <si>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</si>
  <si>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</si>
  <si>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</si>
  <si>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</si>
  <si>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</si>
  <si>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</si>
  <si>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</si>
  <si>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</si>
  <si>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</si>
  <si>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</si>
  <si>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</si>
  <si>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</si>
  <si>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</si>
  <si>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</si>
  <si>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</si>
  <si>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</si>
  <si>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</si>
  <si>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</si>
  <si>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</si>
  <si>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</si>
  <si>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</si>
  <si>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</si>
  <si>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</si>
  <si>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</si>
  <si>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</si>
  <si>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</si>
  <si>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</si>
  <si>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</si>
  <si>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</si>
  <si>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</si>
  <si>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</si>
  <si>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</si>
  <si>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</si>
  <si>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</si>
  <si>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</si>
  <si>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</si>
  <si>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</si>
  <si>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</si>
  <si>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</si>
  <si>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</si>
  <si>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</si>
  <si>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</si>
  <si>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</si>
  <si>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</si>
  <si>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</si>
  <si>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</si>
  <si>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</si>
  <si>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</si>
  <si>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</si>
  <si>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</si>
  <si>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</si>
  <si>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</si>
  <si>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</si>
  <si>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</si>
  <si>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</si>
  <si>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</si>
  <si>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</si>
  <si>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</si>
  <si>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</si>
  <si>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</si>
  <si>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</si>
  <si>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</si>
  <si>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</si>
  <si>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</si>
  <si>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</si>
  <si>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</si>
  <si>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</si>
  <si>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</si>
  <si>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</si>
  <si>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</si>
  <si>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</si>
  <si>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</si>
  <si>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</si>
  <si>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</si>
  <si>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</si>
  <si>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</si>
  <si>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</si>
  <si>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</si>
  <si>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</si>
  <si>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</si>
  <si>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</si>
  <si>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</si>
  <si>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</si>
  <si>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</si>
  <si>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</si>
  <si>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</si>
  <si>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</si>
  <si>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</si>
  <si>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</si>
  <si>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</si>
  <si>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</si>
  <si>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</si>
  <si>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</si>
  <si>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</si>
  <si>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</si>
  <si>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</si>
  <si>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</si>
  <si>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</si>
  <si>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</si>
  <si>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</si>
  <si>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</si>
  <si>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</si>
  <si>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</si>
  <si>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</si>
  <si>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</si>
  <si>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</si>
  <si>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</si>
  <si>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</si>
  <si>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</si>
  <si>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</si>
  <si>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</si>
  <si>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</si>
  <si>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</si>
  <si>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</si>
  <si>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</si>
  <si>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</si>
  <si>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</si>
  <si>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</si>
  <si>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</si>
  <si>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</si>
  <si>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</si>
  <si>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</si>
  <si>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</si>
  <si>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</si>
  <si>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</si>
  <si>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</si>
  <si>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</si>
  <si>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</si>
  <si>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</si>
  <si>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</si>
  <si>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</si>
  <si>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</si>
  <si>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</si>
  <si>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</si>
  <si>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</si>
  <si>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</si>
  <si>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</si>
  <si>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</si>
  <si>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</si>
  <si>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</si>
  <si>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</si>
  <si>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</si>
  <si>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</si>
  <si>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</si>
  <si>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</si>
  <si>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</si>
  <si>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</si>
  <si>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</si>
  <si>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</si>
  <si>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</si>
  <si>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</si>
  <si>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</si>
  <si>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</si>
  <si>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</si>
  <si>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</si>
  <si>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</si>
  <si>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</si>
  <si>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</si>
  <si>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</si>
  <si>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</si>
  <si>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</si>
  <si>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</si>
  <si>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</si>
  <si>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</si>
  <si>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</si>
  <si>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</si>
  <si>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</si>
  <si>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</si>
  <si>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</si>
  <si>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</si>
  <si>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</si>
  <si>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</si>
  <si>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</si>
  <si>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</si>
  <si>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</si>
  <si>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</si>
  <si>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</si>
  <si>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</si>
  <si>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</si>
  <si>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</si>
  <si>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</si>
  <si>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</si>
  <si>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</si>
  <si>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</si>
  <si>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</si>
  <si>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</si>
  <si>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</si>
  <si>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</si>
  <si>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</si>
  <si>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</si>
  <si>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</si>
  <si>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</si>
  <si>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</si>
  <si>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</si>
  <si>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</si>
  <si>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</si>
  <si>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</si>
  <si>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</si>
  <si>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</si>
  <si>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</si>
  <si>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</si>
  <si>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</si>
  <si>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</si>
  <si>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</si>
  <si>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</si>
  <si>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</si>
  <si>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</si>
  <si>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</si>
  <si>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</si>
  <si>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</si>
  <si>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</si>
  <si>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</si>
  <si>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</si>
  <si>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</si>
  <si>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</si>
  <si>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</si>
  <si>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</si>
  <si>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</si>
  <si>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</si>
  <si>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</si>
  <si>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</si>
  <si>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</si>
  <si>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</si>
  <si>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</si>
  <si>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</si>
  <si>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</si>
  <si>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</si>
  <si>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</si>
  <si>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</si>
  <si>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</si>
  <si>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</si>
  <si>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</si>
  <si>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</si>
  <si>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</si>
  <si>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</si>
  <si>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</si>
  <si>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</si>
  <si>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</si>
  <si>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</si>
  <si>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</si>
  <si>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</si>
  <si>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</si>
  <si>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</si>
  <si>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</si>
  <si>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</si>
  <si>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</si>
  <si>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</si>
  <si>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</si>
  <si>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</si>
  <si>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</si>
  <si>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</si>
  <si>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</si>
  <si>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</si>
  <si>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</si>
  <si>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</si>
  <si>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</si>
  <si>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</si>
  <si>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</si>
  <si>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</si>
  <si>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</si>
  <si>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</si>
  <si>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</si>
  <si>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</si>
  <si>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</si>
  <si>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</si>
  <si>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</si>
  <si>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</si>
  <si>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</si>
  <si>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</si>
  <si>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</si>
  <si>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</si>
  <si>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</si>
  <si>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</si>
  <si>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</si>
  <si>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</si>
  <si>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</si>
  <si>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</si>
  <si>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</si>
  <si>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</si>
  <si>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</si>
  <si>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</si>
  <si>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</si>
  <si>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</si>
  <si>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</si>
  <si>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</si>
  <si>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</si>
  <si>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</si>
  <si>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</si>
  <si>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</si>
  <si>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</si>
  <si>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</si>
  <si>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</si>
  <si>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</si>
  <si>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</si>
  <si>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</si>
  <si>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</si>
  <si>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</si>
  <si>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</si>
  <si>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</si>
  <si>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</si>
  <si>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</si>
  <si>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</si>
  <si>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</si>
  <si>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</si>
  <si>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</si>
  <si>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</si>
  <si>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</si>
  <si>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</si>
  <si>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</si>
  <si>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</si>
  <si>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</si>
  <si>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</si>
  <si>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</si>
  <si>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</si>
  <si>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</si>
  <si>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</si>
  <si>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</si>
  <si>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</si>
  <si>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</si>
  <si>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</si>
  <si>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</si>
  <si>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</si>
  <si>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</si>
  <si>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</si>
  <si>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</si>
  <si>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</si>
  <si>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</si>
  <si>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</si>
  <si>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</si>
  <si>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</si>
  <si>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</si>
  <si>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</si>
  <si>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</si>
  <si>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</si>
  <si>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</si>
  <si>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</si>
  <si>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</si>
  <si>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</si>
  <si>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</si>
  <si>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</si>
  <si>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</si>
  <si>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</si>
  <si>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</si>
  <si>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</si>
  <si>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</si>
  <si>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</si>
  <si>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</si>
  <si>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</si>
  <si>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</si>
  <si>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</si>
  <si>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</si>
  <si>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</si>
  <si>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</si>
  <si>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</si>
  <si>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</si>
  <si>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</si>
  <si>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</si>
  <si>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</si>
  <si>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</si>
  <si>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</si>
  <si>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</si>
  <si>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</si>
  <si>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</si>
  <si>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</si>
  <si>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</si>
  <si>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</si>
  <si>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</si>
  <si>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</si>
  <si>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</si>
  <si>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</si>
  <si>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</si>
  <si>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</si>
  <si>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</si>
  <si>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</si>
  <si>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</si>
  <si>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</si>
  <si>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</si>
  <si>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</si>
  <si>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</si>
  <si>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</si>
  <si>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</si>
  <si>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</si>
  <si>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</si>
  <si>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</si>
  <si>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</si>
  <si>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</si>
  <si>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</si>
  <si>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</si>
  <si>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</si>
  <si>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</si>
  <si>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</si>
  <si>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</si>
  <si>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</si>
  <si>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</si>
  <si>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</si>
  <si>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</si>
  <si>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</si>
  <si>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</si>
  <si>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</si>
  <si>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</si>
  <si>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</si>
  <si>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</si>
  <si>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</si>
  <si>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</si>
  <si>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</si>
  <si>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</si>
  <si>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</si>
  <si>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</si>
  <si>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</si>
  <si>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</si>
  <si>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</si>
  <si>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</si>
  <si>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</si>
  <si>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</si>
  <si>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</si>
  <si>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</si>
  <si>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</si>
  <si>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</si>
  <si>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</si>
  <si>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</si>
  <si>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</si>
  <si>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</si>
  <si>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</si>
  <si>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</si>
  <si>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</si>
  <si>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</si>
  <si>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</si>
  <si>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</si>
  <si>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</si>
  <si>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</si>
  <si>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</si>
  <si>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</si>
  <si>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</si>
  <si>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</si>
  <si>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</si>
  <si>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</si>
  <si>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</si>
  <si>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</si>
  <si>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</si>
  <si>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</si>
  <si>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</si>
  <si>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</si>
  <si>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</si>
  <si>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</si>
  <si>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</si>
  <si>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</si>
  <si>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</si>
  <si>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</si>
  <si>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</si>
  <si>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</si>
  <si>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</si>
  <si>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</si>
  <si>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</si>
  <si>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</si>
  <si>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</si>
  <si>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</si>
  <si>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</si>
  <si>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</si>
  <si>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</si>
  <si>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</si>
  <si>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</si>
  <si>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</si>
  <si>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</si>
  <si>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</si>
  <si>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</si>
  <si>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</si>
  <si>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</si>
  <si>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</si>
  <si>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</si>
  <si>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</si>
  <si>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</si>
  <si>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</si>
  <si>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</si>
  <si>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</si>
  <si>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</si>
  <si>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</si>
  <si>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</si>
  <si>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</si>
  <si>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</si>
  <si>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</si>
  <si>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</si>
  <si>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</si>
  <si>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</si>
  <si>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</si>
  <si>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</si>
  <si>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</si>
  <si>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</si>
  <si>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</si>
  <si>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</si>
  <si>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</si>
  <si>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</si>
  <si>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</si>
  <si>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</si>
  <si>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</si>
  <si>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</si>
  <si>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</si>
  <si>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</si>
  <si>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</si>
  <si>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</si>
  <si>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</si>
  <si>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</si>
  <si>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</si>
  <si>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</si>
  <si>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</si>
  <si>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</si>
  <si>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</si>
  <si>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</si>
  <si>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</si>
  <si>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</si>
  <si>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</si>
  <si>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</si>
  <si>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</si>
  <si>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</si>
  <si>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</si>
  <si>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</si>
  <si>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</si>
  <si>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</si>
  <si>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</si>
  <si>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</si>
  <si>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</si>
  <si>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</si>
  <si>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</si>
  <si>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</si>
  <si>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</si>
  <si>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</si>
  <si>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</si>
  <si>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</si>
  <si>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</si>
  <si>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</si>
  <si>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</si>
  <si>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</si>
  <si>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</si>
  <si>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</si>
  <si>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</si>
  <si>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</si>
  <si>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</si>
  <si>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</si>
  <si>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</si>
  <si>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</si>
  <si>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</si>
  <si>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</si>
  <si>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</si>
  <si>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</si>
  <si>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</si>
  <si>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</si>
  <si>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</si>
  <si>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</si>
  <si>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</si>
  <si>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</si>
  <si>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</si>
  <si>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</si>
  <si>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</si>
  <si>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</si>
  <si>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</si>
  <si>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</si>
  <si>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</si>
  <si>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</si>
  <si>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</si>
  <si>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</si>
  <si>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</si>
  <si>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</si>
  <si>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</si>
  <si>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</si>
  <si>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</si>
  <si>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</si>
  <si>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</si>
  <si>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</si>
  <si>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</si>
  <si>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</si>
  <si>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</si>
  <si>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</si>
  <si>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</si>
  <si>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</si>
  <si>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</si>
  <si>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</si>
  <si>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</si>
  <si>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</si>
  <si>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</si>
  <si>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</si>
  <si>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</si>
  <si>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</si>
  <si>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</si>
  <si>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</si>
  <si>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</si>
  <si>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</si>
  <si>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</si>
  <si>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</si>
  <si>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</si>
  <si>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</si>
  <si>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</si>
  <si>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</si>
  <si>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</si>
  <si>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</si>
  <si>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</si>
  <si>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</si>
  <si>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</si>
  <si>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</si>
  <si>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</si>
  <si>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</si>
  <si>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</si>
  <si>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</si>
  <si>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</si>
  <si>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</si>
  <si>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</si>
  <si>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</si>
  <si>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</si>
  <si>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</si>
  <si>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</si>
  <si>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</si>
  <si>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</si>
  <si>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</si>
  <si>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</si>
  <si>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</si>
  <si>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</si>
  <si>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</si>
  <si>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</si>
  <si>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</si>
  <si>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</si>
  <si>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</si>
  <si>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</si>
  <si>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</si>
  <si>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</si>
  <si>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</si>
  <si>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</si>
  <si>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</si>
  <si>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</si>
  <si>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</si>
  <si>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</si>
  <si>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</si>
  <si>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</si>
  <si>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</si>
  <si>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</si>
  <si>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</si>
  <si>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</si>
  <si>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</si>
  <si>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</si>
  <si>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</si>
  <si>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</si>
  <si>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</si>
  <si>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</si>
  <si>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</si>
  <si>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</si>
  <si>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</si>
  <si>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</si>
  <si>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</si>
  <si>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</si>
  <si>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</si>
  <si>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</si>
  <si>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</si>
  <si>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</si>
  <si>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</si>
  <si>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</si>
  <si>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</si>
  <si>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</si>
  <si>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</si>
  <si>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</si>
  <si>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</si>
  <si>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</si>
  <si>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</si>
  <si>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</si>
  <si>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</si>
  <si>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</si>
  <si>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</si>
  <si>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</si>
  <si>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</si>
  <si>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</si>
  <si>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</si>
  <si>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</si>
  <si>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</si>
  <si>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</si>
  <si>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</si>
  <si>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</si>
  <si>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</si>
  <si>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</si>
  <si>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</si>
  <si>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</si>
  <si>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</si>
  <si>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</si>
  <si>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</si>
  <si>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</si>
  <si>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</si>
  <si>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</si>
  <si>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</si>
  <si>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</si>
  <si>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</si>
  <si>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</si>
  <si>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</si>
  <si>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</si>
  <si>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</si>
  <si>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</si>
  <si>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</si>
  <si>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</si>
  <si>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</si>
  <si>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</si>
  <si>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</si>
  <si>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</si>
  <si>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</si>
  <si>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</si>
  <si>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</si>
  <si>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</si>
  <si>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</si>
  <si>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</si>
  <si>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</si>
  <si>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</si>
  <si>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</si>
  <si>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</si>
  <si>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</si>
  <si>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</si>
  <si>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</si>
  <si>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</si>
  <si>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</si>
  <si>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</si>
  <si>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</si>
  <si>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</si>
  <si>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</si>
  <si>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</si>
  <si>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</si>
  <si>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</si>
  <si>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</si>
  <si>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</si>
  <si>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</si>
  <si>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</si>
  <si>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</si>
  <si>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</si>
  <si>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</si>
  <si>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</si>
  <si>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</si>
  <si>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</si>
  <si>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</si>
  <si>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</si>
  <si>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</si>
  <si>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</si>
  <si>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</si>
  <si>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</si>
  <si>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</si>
  <si>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</si>
  <si>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</si>
  <si>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</si>
  <si>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</si>
  <si>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</si>
  <si>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</si>
  <si>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</si>
  <si>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</si>
  <si>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</si>
  <si>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</si>
  <si>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</si>
  <si>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</si>
  <si>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</si>
  <si>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</si>
  <si>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</si>
  <si>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</si>
  <si>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</si>
  <si>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</si>
  <si>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</si>
  <si>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</si>
  <si>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</si>
  <si>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</si>
  <si>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</si>
  <si>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</si>
  <si>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</si>
  <si>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</si>
  <si>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</si>
  <si>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</si>
  <si>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</si>
  <si>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</si>
  <si>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</si>
  <si>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</si>
  <si>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</si>
  <si>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</si>
  <si>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</si>
  <si>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</si>
  <si>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</si>
  <si>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</si>
  <si>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</si>
  <si>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</si>
  <si>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</si>
  <si>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</si>
  <si>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</si>
  <si>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</si>
  <si>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</si>
  <si>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</si>
  <si>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</si>
  <si>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</si>
  <si>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</si>
  <si>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</si>
  <si>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</si>
  <si>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</si>
  <si>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</si>
  <si>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</si>
  <si>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</si>
  <si>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</si>
  <si>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</si>
  <si>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</si>
  <si>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</si>
  <si>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</si>
  <si>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</si>
  <si>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</si>
  <si>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</si>
  <si>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</si>
  <si>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</si>
  <si>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</si>
  <si>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</si>
  <si>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</si>
  <si>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</si>
  <si>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</si>
  <si>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</si>
  <si>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</si>
  <si>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</si>
  <si>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</si>
  <si>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</si>
  <si>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</si>
  <si>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</si>
  <si>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</si>
  <si>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</si>
  <si>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</si>
  <si>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</si>
  <si>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</si>
  <si>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</si>
  <si>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</si>
  <si>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</si>
  <si>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</si>
  <si>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</si>
  <si>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</si>
  <si>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</si>
  <si>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</si>
  <si>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</si>
  <si>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</si>
  <si>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</si>
  <si>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</si>
  <si>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</si>
  <si>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</si>
  <si>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</si>
  <si>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</si>
  <si>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</si>
  <si>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</si>
  <si>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</si>
  <si>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</si>
  <si>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</si>
  <si>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</si>
  <si>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</si>
  <si>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</si>
  <si>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</si>
  <si>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</si>
  <si>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</si>
  <si>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</si>
  <si>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</si>
  <si>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</si>
  <si>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</si>
  <si>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</si>
  <si>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</si>
  <si>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</si>
  <si>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</si>
  <si>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</si>
  <si>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</si>
  <si>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</si>
  <si>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</si>
  <si>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</si>
  <si>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</si>
  <si>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</si>
  <si>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</si>
  <si>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</si>
  <si>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</si>
  <si>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</si>
  <si>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</si>
  <si>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</si>
  <si>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</si>
  <si>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</si>
  <si>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</si>
  <si>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</si>
  <si>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</si>
  <si>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</si>
  <si>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</si>
  <si>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</si>
  <si>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</si>
  <si>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</si>
  <si>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</si>
  <si>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</si>
  <si>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</si>
  <si>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</si>
  <si>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</si>
  <si>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</si>
  <si>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</si>
  <si>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</si>
  <si>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</si>
  <si>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</si>
  <si>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</si>
  <si>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</si>
  <si>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</si>
  <si>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</si>
  <si>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</si>
  <si>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</si>
  <si>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</si>
  <si>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</si>
  <si>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</si>
  <si>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</si>
  <si>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</si>
  <si>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</si>
  <si>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</si>
  <si>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</si>
  <si>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</si>
  <si>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</si>
  <si>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</si>
  <si>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</si>
  <si>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</si>
  <si>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</si>
  <si>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</si>
  <si>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</si>
  <si>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</si>
  <si>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</si>
  <si>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</si>
  <si>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</si>
  <si>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</si>
  <si>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</si>
  <si>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</si>
  <si>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</si>
  <si>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</si>
  <si>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</si>
  <si>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</si>
  <si>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</si>
  <si>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</si>
  <si>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</si>
  <si>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</si>
  <si>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</si>
  <si>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</si>
  <si>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</si>
  <si>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</si>
  <si>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</si>
  <si>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</si>
  <si>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</si>
  <si>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</si>
  <si>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</si>
  <si>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</si>
  <si>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</si>
  <si>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</si>
  <si>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</si>
  <si>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</si>
  <si>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</si>
  <si>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</si>
  <si>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</si>
  <si>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</si>
  <si>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</si>
  <si>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</si>
  <si>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</si>
  <si>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</si>
  <si>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</si>
  <si>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</si>
  <si>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</si>
  <si>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</si>
  <si>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</si>
  <si>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</si>
  <si>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</si>
  <si>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</si>
  <si>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</si>
  <si>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</si>
  <si>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</si>
  <si>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</si>
  <si>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</si>
  <si>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</si>
  <si>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</si>
  <si>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</si>
  <si>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</si>
  <si>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</si>
  <si>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</si>
  <si>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</si>
  <si>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</si>
  <si>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</si>
  <si>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</si>
  <si>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</si>
  <si>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</si>
  <si>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</si>
  <si>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</si>
  <si>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</si>
  <si>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</si>
  <si>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</si>
  <si>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</si>
  <si>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</si>
  <si>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</si>
  <si>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</si>
  <si>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</si>
  <si>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</si>
  <si>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</si>
  <si>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</si>
  <si>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</si>
  <si>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</si>
  <si>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</si>
  <si>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</si>
  <si>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</si>
  <si>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</si>
  <si>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</si>
  <si>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</si>
  <si>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</si>
  <si>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</si>
  <si>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</si>
  <si>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</si>
  <si>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</si>
  <si>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</si>
  <si>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</si>
  <si>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</si>
  <si>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</si>
  <si>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</si>
  <si>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</si>
  <si>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</si>
  <si>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</si>
  <si>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</si>
  <si>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</si>
  <si>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</si>
  <si>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</si>
  <si>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</si>
  <si>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</si>
  <si>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</si>
  <si>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</si>
  <si>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</si>
  <si>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</si>
  <si>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</si>
  <si>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</si>
  <si>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</si>
  <si>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</si>
  <si>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</si>
  <si>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</si>
  <si>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</si>
  <si>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</si>
  <si>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</si>
  <si>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</si>
  <si>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</si>
  <si>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</si>
  <si>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</si>
  <si>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</si>
  <si>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</si>
  <si>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</si>
  <si>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</si>
  <si>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</si>
  <si>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</si>
  <si>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</si>
  <si>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</si>
  <si>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</si>
  <si>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</si>
  <si>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</si>
  <si>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</si>
  <si>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</si>
  <si>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</si>
  <si>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</si>
  <si>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</si>
  <si>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</si>
  <si>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</si>
  <si>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</si>
  <si>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</si>
  <si>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</si>
  <si>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</si>
  <si>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</si>
  <si>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</si>
  <si>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</si>
  <si>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</si>
  <si>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</si>
  <si>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</si>
  <si>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</si>
  <si>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</si>
  <si>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</si>
  <si>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</si>
  <si>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</si>
  <si>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</si>
  <si>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</si>
  <si>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</si>
  <si>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</si>
  <si>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</si>
  <si>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</si>
  <si>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</si>
  <si>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</si>
  <si>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</si>
  <si>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</si>
  <si>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</si>
  <si>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</si>
  <si>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</si>
  <si>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</si>
  <si>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</si>
  <si>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</si>
  <si>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</si>
  <si>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</si>
  <si>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</si>
  <si>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</si>
  <si>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</si>
  <si>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</si>
  <si>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</si>
  <si>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</si>
  <si>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</si>
  <si>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</si>
  <si>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</si>
  <si>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</si>
  <si>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</si>
  <si>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</si>
  <si>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</si>
  <si>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</si>
  <si>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</si>
  <si>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</si>
  <si>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</si>
  <si>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</si>
  <si>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</si>
  <si>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</si>
  <si>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</si>
  <si>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</si>
  <si>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</si>
  <si>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</si>
  <si>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</si>
  <si>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</si>
  <si>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</si>
  <si>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</si>
  <si>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</si>
  <si>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</si>
  <si>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</si>
  <si>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</si>
  <si>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</si>
  <si>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</si>
  <si>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</si>
  <si>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</si>
  <si>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</si>
  <si>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</si>
  <si>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</si>
  <si>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</si>
  <si>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</si>
  <si>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</si>
  <si>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</si>
  <si>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</si>
  <si>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</si>
  <si>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</si>
  <si>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</si>
  <si>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</si>
  <si>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</si>
  <si>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</si>
  <si>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</si>
  <si>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</si>
  <si>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</si>
  <si>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</si>
  <si>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</si>
  <si>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</si>
  <si>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</si>
  <si>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</si>
  <si>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</si>
  <si>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</si>
  <si>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</si>
  <si>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</si>
  <si>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</si>
  <si>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</si>
  <si>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</si>
  <si>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</si>
  <si>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</si>
  <si>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</si>
  <si>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</si>
  <si>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</si>
  <si>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</si>
  <si>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</si>
  <si>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</si>
  <si>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</si>
  <si>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</si>
  <si>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</si>
  <si>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</si>
  <si>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</si>
  <si>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</si>
  <si>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</si>
  <si>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</si>
  <si>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</si>
  <si>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</si>
  <si>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</si>
  <si>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</si>
  <si>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</si>
  <si>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</si>
  <si>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</si>
  <si>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</si>
  <si>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</si>
  <si>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</si>
  <si>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</si>
  <si>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</si>
  <si>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</si>
  <si>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</si>
  <si>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</si>
  <si>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</si>
  <si>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</si>
  <si>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</si>
  <si>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</si>
  <si>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</si>
  <si>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</si>
  <si>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</si>
  <si>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</si>
  <si>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</si>
  <si>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</si>
  <si>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</si>
  <si>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</si>
  <si>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</si>
  <si>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</si>
  <si>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</si>
  <si>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</si>
  <si>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</si>
  <si>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</si>
  <si>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</si>
  <si>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</si>
  <si>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</si>
  <si>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</si>
  <si>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</si>
  <si>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</si>
  <si>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</si>
  <si>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</si>
  <si>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</si>
  <si>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</si>
  <si>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</si>
  <si>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</si>
  <si>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</si>
  <si>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</si>
  <si>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</si>
  <si>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</si>
  <si>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</si>
  <si>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</si>
  <si>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</si>
  <si>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</si>
  <si>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</si>
  <si>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</si>
  <si>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</si>
  <si>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</si>
  <si>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</si>
  <si>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</si>
  <si>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</si>
  <si>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</si>
  <si>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</si>
  <si>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</si>
  <si>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</si>
  <si>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</si>
  <si>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</si>
  <si>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</si>
  <si>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</si>
  <si>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</si>
  <si>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</si>
  <si>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</si>
  <si>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</si>
  <si>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</si>
  <si>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</si>
  <si>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</si>
  <si>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</si>
  <si>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</si>
  <si>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</si>
  <si>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</si>
  <si>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</si>
  <si>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</si>
  <si>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</si>
  <si>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</si>
  <si>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</si>
  <si>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</si>
  <si>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</si>
  <si>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</si>
  <si>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</si>
  <si>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</si>
  <si>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</si>
  <si>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</si>
  <si>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</si>
  <si>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</si>
  <si>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</si>
  <si>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</si>
  <si>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</si>
  <si>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</si>
  <si>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</si>
  <si>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</si>
  <si>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</si>
  <si>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</si>
  <si>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</si>
  <si>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</si>
  <si>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</si>
  <si>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</si>
  <si>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</si>
  <si>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</si>
  <si>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</si>
  <si>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</si>
  <si>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</si>
  <si>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</si>
  <si>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</si>
  <si>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</si>
  <si>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</si>
  <si>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</si>
  <si>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</si>
  <si>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</si>
  <si>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</si>
  <si>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</si>
  <si>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</si>
  <si>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</si>
  <si>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</si>
  <si>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</si>
  <si>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</si>
  <si>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</si>
  <si>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</si>
  <si>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</si>
  <si>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</si>
  <si>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</si>
  <si>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</si>
  <si>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</si>
  <si>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</si>
  <si>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</si>
  <si>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</si>
  <si>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</si>
  <si>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</si>
  <si>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</si>
  <si>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</si>
  <si>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</si>
  <si>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</si>
  <si>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</si>
  <si>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</si>
  <si>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</si>
  <si>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</si>
  <si>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</si>
  <si>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</si>
  <si>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</si>
  <si>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</si>
  <si>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</si>
  <si>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</si>
  <si>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</si>
  <si>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</si>
  <si>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</si>
  <si>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</si>
  <si>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</si>
  <si>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</si>
  <si>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</si>
  <si>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</si>
  <si>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</si>
  <si>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</si>
  <si>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</si>
  <si>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</si>
  <si>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</si>
  <si>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</si>
  <si>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</si>
  <si>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</si>
  <si>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</si>
  <si>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</si>
  <si>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</si>
  <si>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</si>
  <si>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</si>
  <si>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</si>
  <si>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</si>
  <si>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</si>
  <si>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</si>
  <si>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</si>
  <si>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</si>
  <si>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</si>
  <si>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</si>
  <si>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</si>
  <si>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</si>
  <si>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</si>
  <si>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</si>
  <si>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</si>
  <si>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</si>
  <si>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</si>
  <si>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</si>
  <si>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</si>
  <si>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</si>
  <si>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</si>
  <si>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</si>
  <si>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</si>
  <si>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</si>
  <si>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</si>
  <si>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</si>
  <si>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</si>
  <si>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</si>
  <si>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</si>
  <si>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</si>
  <si>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</si>
  <si>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</si>
  <si>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</si>
  <si>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</si>
  <si>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</si>
  <si>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</si>
  <si>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</si>
  <si>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</si>
  <si>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</si>
  <si>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</si>
  <si>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</si>
  <si>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</si>
  <si>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</si>
  <si>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</si>
  <si>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</si>
  <si>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</si>
  <si>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</si>
  <si>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</si>
  <si>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</si>
  <si>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</si>
  <si>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</si>
  <si>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</si>
  <si>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</si>
  <si>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</si>
  <si>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</si>
  <si>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</si>
  <si>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</si>
  <si>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</si>
  <si>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</si>
  <si>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</si>
  <si>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</si>
  <si>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</si>
  <si>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</si>
  <si>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</si>
  <si>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</si>
  <si>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</si>
  <si>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</si>
  <si>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</si>
  <si>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</si>
  <si>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</si>
  <si>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</si>
  <si>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</si>
  <si>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</si>
  <si>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</si>
  <si>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</si>
  <si>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</si>
  <si>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</si>
  <si>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</si>
  <si>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</si>
  <si>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</si>
  <si>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</si>
  <si>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</si>
  <si>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</si>
  <si>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</si>
  <si>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</si>
  <si>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</si>
  <si>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</si>
  <si>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</si>
  <si>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</si>
  <si>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</si>
  <si>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</si>
  <si>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</si>
  <si>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</si>
  <si>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</si>
  <si>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</si>
  <si>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</si>
  <si>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</si>
  <si>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</si>
  <si>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</si>
  <si>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</si>
  <si>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</si>
  <si>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</si>
  <si>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</si>
  <si>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</si>
  <si>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</si>
  <si>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</si>
  <si>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</si>
  <si>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</si>
  <si>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</si>
  <si>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</si>
  <si>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</si>
  <si>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</si>
  <si>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</si>
  <si>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</si>
  <si>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</si>
  <si>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</si>
  <si>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</si>
  <si>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</si>
  <si>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</si>
  <si>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</si>
  <si>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</si>
  <si>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</si>
  <si>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</si>
  <si>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</si>
  <si>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</si>
  <si>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</si>
  <si>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</si>
  <si>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</si>
  <si>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</si>
  <si>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</si>
  <si>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</si>
  <si>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</si>
  <si>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</si>
  <si>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</si>
  <si>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</si>
  <si>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</si>
  <si>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</si>
  <si>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</si>
  <si>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</si>
  <si>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</si>
  <si>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</si>
  <si>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</si>
  <si>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</si>
  <si>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</si>
  <si>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</si>
  <si>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</si>
  <si>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</si>
  <si>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</si>
  <si>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</si>
  <si>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</si>
  <si>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</si>
  <si>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</si>
  <si>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</si>
  <si>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</si>
  <si>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</si>
  <si>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</si>
  <si>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</si>
  <si>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</si>
  <si>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</si>
  <si>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</si>
  <si>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</si>
  <si>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</si>
  <si>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</si>
  <si>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</si>
  <si>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</si>
  <si>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</si>
  <si>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</si>
  <si>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</si>
  <si>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</si>
  <si>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</si>
  <si>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</si>
  <si>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</si>
  <si>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</si>
  <si>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</si>
  <si>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</si>
  <si>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</si>
  <si>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</si>
  <si>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</si>
  <si>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</si>
  <si>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</si>
  <si>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</si>
  <si>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</si>
  <si>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</si>
  <si>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</si>
  <si>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</si>
  <si>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</si>
  <si>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</si>
  <si>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</si>
  <si>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</si>
  <si>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</si>
  <si>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</si>
  <si>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</si>
  <si>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</si>
  <si>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</si>
  <si>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</si>
  <si>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</si>
  <si>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</si>
  <si>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</si>
  <si>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</si>
  <si>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</si>
  <si>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</si>
  <si>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</si>
  <si>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</si>
  <si>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</si>
  <si>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</si>
  <si>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</si>
  <si>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</si>
  <si>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</si>
  <si>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</si>
  <si>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</si>
  <si>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</si>
  <si>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</si>
  <si>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</si>
  <si>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</si>
  <si>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</si>
  <si>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</si>
  <si>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</si>
  <si>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</si>
  <si>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</si>
  <si>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</si>
  <si>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</si>
  <si>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</si>
  <si>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</si>
  <si>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</si>
  <si>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</si>
  <si>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</si>
  <si>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</si>
  <si>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</si>
  <si>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</si>
  <si>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</si>
  <si>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</si>
  <si>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</si>
  <si>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</si>
  <si>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</si>
  <si>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</si>
  <si>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</si>
  <si>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</si>
  <si>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</si>
  <si>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</si>
  <si>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</si>
  <si>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</si>
  <si>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</si>
  <si>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</si>
  <si>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</si>
  <si>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</si>
  <si>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</si>
  <si>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</si>
  <si>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</si>
  <si>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</si>
  <si>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</si>
  <si>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</si>
  <si>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</si>
  <si>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</si>
  <si>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</si>
  <si>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</si>
  <si>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</si>
  <si>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</si>
  <si>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</si>
  <si>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</si>
  <si>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</si>
  <si>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</si>
  <si>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</si>
  <si>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</si>
  <si>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</si>
  <si>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</si>
  <si>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</si>
  <si>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</si>
  <si>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</si>
  <si>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</si>
  <si>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</si>
  <si>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</si>
  <si>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</si>
  <si>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</si>
  <si>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</si>
  <si>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</si>
  <si>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</si>
  <si>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</si>
  <si>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</si>
  <si>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</si>
  <si>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</si>
  <si>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</si>
  <si>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</si>
  <si>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</si>
  <si>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</si>
  <si>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</si>
  <si>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</si>
  <si>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</si>
  <si>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</si>
  <si>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</si>
  <si>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</si>
  <si>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</si>
  <si>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</si>
  <si>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</si>
  <si>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</si>
  <si>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</si>
  <si>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</si>
  <si>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</si>
  <si>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</si>
  <si>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</si>
  <si>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</si>
  <si>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</si>
  <si>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</si>
  <si>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</si>
  <si>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</si>
  <si>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</si>
  <si>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</si>
  <si>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</si>
  <si>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</si>
  <si>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</si>
  <si>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</si>
  <si>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</si>
  <si>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</si>
  <si>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</si>
  <si>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</si>
  <si>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</si>
  <si>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</si>
  <si>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</si>
  <si>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</si>
  <si>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</si>
  <si>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</si>
  <si>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</si>
  <si>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</si>
  <si>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</si>
  <si>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</si>
  <si>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</si>
  <si>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</si>
  <si>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</si>
  <si>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</si>
  <si>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</si>
  <si>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</si>
  <si>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</si>
  <si>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</si>
  <si>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</si>
  <si>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</si>
  <si>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</si>
  <si>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</si>
  <si>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</si>
  <si>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</si>
  <si>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</si>
  <si>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</si>
  <si>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</si>
  <si>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</si>
  <si>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</si>
  <si>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</si>
  <si>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</si>
  <si>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</si>
  <si>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</si>
  <si>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</si>
  <si>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</si>
  <si>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</si>
  <si>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</si>
  <si>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</si>
  <si>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</si>
  <si>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</si>
  <si>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</si>
  <si>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</si>
  <si>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</si>
  <si>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</si>
  <si>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</si>
  <si>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</si>
  <si>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</si>
  <si>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</si>
  <si>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</si>
  <si>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</si>
  <si>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</si>
  <si>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</si>
  <si>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</si>
  <si>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</si>
  <si>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</si>
  <si>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</si>
  <si>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</si>
  <si>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</si>
  <si>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</si>
  <si>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</si>
  <si>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</si>
  <si>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</si>
  <si>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</si>
  <si>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</si>
  <si>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</si>
  <si>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</si>
  <si>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</si>
  <si>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</si>
  <si>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</si>
  <si>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</si>
  <si>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</si>
  <si>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</si>
  <si>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</si>
  <si>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</si>
  <si>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</si>
  <si>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</si>
  <si>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</si>
  <si>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</si>
  <si>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</si>
  <si>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</si>
  <si>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</si>
  <si>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</si>
  <si>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</si>
  <si>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</si>
  <si>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</si>
  <si>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</si>
  <si>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</si>
  <si>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</si>
  <si>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</si>
  <si>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</si>
  <si>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</si>
  <si>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</si>
  <si>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</si>
  <si>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</si>
  <si>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</si>
  <si>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</si>
  <si>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</si>
  <si>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</si>
  <si>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</si>
  <si>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</si>
  <si>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</si>
  <si>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</si>
  <si>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</si>
  <si>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</si>
  <si>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</si>
  <si>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</si>
  <si>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</si>
  <si>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</si>
  <si>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</si>
  <si>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</si>
  <si>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</si>
  <si>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</si>
  <si>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</si>
  <si>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</si>
  <si>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</si>
  <si>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</si>
  <si>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</si>
  <si>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</si>
  <si>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</si>
  <si>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</si>
  <si>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</si>
  <si>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</si>
  <si>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</si>
  <si>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</si>
  <si>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</si>
  <si>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</si>
  <si>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</si>
  <si>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</si>
  <si>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</si>
  <si>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</si>
  <si>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</si>
  <si>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</si>
  <si>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</si>
  <si>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</si>
  <si>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</si>
  <si>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</si>
  <si>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</si>
  <si>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</si>
  <si>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</si>
  <si>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</si>
  <si>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</si>
  <si>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</si>
  <si>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</si>
  <si>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</si>
  <si>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</si>
  <si>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</si>
  <si>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</si>
  <si>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</si>
  <si>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</si>
  <si>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</si>
  <si>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</si>
  <si>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</si>
  <si>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</si>
  <si>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</si>
  <si>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</si>
  <si>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</si>
  <si>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</si>
  <si>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</si>
  <si>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</si>
  <si>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</si>
  <si>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</si>
  <si>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</si>
  <si>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</si>
  <si>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</si>
  <si>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</si>
  <si>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</si>
  <si>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</si>
  <si>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</si>
  <si>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</si>
  <si>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</si>
  <si>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</si>
  <si>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</si>
  <si>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</si>
  <si>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</si>
  <si>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</si>
  <si>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</si>
  <si>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</si>
  <si>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</si>
  <si>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</si>
  <si>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</si>
  <si>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</si>
  <si>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</si>
  <si>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</si>
  <si>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</si>
  <si>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</si>
  <si>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</si>
  <si>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</si>
  <si>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</si>
  <si>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</si>
  <si>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</si>
  <si>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</si>
  <si>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</si>
  <si>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</si>
  <si>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</si>
  <si>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</si>
  <si>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</si>
  <si>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</si>
  <si>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</si>
  <si>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</si>
  <si>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</si>
  <si>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</si>
  <si>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</si>
  <si>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</si>
  <si>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</si>
  <si>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</si>
  <si>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</si>
  <si>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</si>
  <si>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</si>
  <si>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</si>
  <si>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</si>
  <si>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</si>
  <si>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</si>
  <si>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</si>
  <si>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</si>
  <si>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</si>
  <si>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</si>
  <si>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</si>
  <si>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</si>
  <si>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</si>
  <si>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</si>
  <si>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</si>
  <si>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</si>
  <si>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</si>
  <si>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</si>
  <si>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</si>
  <si>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</si>
  <si>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</si>
  <si>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</si>
  <si>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</si>
  <si>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</si>
  <si>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</si>
  <si>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</si>
  <si>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</si>
  <si>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</si>
  <si>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</si>
  <si>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</si>
  <si>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</si>
  <si>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</si>
  <si>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</si>
  <si>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</si>
  <si>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</si>
  <si>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</si>
  <si>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</si>
  <si>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</si>
  <si>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</si>
  <si>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</si>
  <si>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</si>
  <si>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</si>
  <si>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</si>
  <si>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</si>
  <si>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</si>
  <si>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</si>
  <si>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</si>
  <si>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</si>
  <si>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</si>
  <si>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</si>
  <si>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</si>
  <si>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</si>
  <si>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</si>
  <si>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</si>
  <si>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</si>
  <si>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</si>
  <si>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</si>
  <si>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</si>
  <si>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</si>
  <si>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</si>
  <si>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</si>
  <si>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</si>
  <si>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</si>
  <si>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</si>
  <si>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</si>
  <si>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</si>
  <si>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</si>
  <si>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</si>
  <si>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</si>
  <si>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</si>
  <si>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</si>
  <si>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</si>
  <si>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</si>
  <si>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</si>
  <si>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</si>
  <si>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</si>
  <si>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</si>
  <si>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</si>
  <si>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</si>
  <si>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</si>
  <si>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</si>
  <si>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</si>
  <si>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</si>
  <si>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</si>
  <si>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</si>
  <si>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</si>
  <si>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</si>
  <si>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</si>
  <si>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</si>
  <si>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</si>
  <si>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</si>
  <si>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</si>
  <si>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</si>
  <si>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</si>
  <si>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</si>
  <si>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</si>
  <si>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</si>
  <si>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</si>
  <si>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</si>
  <si>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</si>
  <si>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</si>
  <si>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</si>
  <si>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</si>
  <si>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</si>
  <si>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</si>
  <si>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</si>
  <si>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</si>
  <si>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</si>
  <si>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</si>
  <si>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</si>
  <si>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</si>
  <si>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</si>
  <si>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</si>
  <si>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</si>
  <si>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</si>
  <si>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</si>
  <si>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</si>
  <si>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</si>
  <si>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</si>
  <si>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</si>
  <si>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</si>
  <si>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</si>
  <si>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</si>
  <si>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</si>
  <si>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</si>
  <si>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</si>
  <si>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</si>
  <si>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</si>
  <si>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</si>
  <si>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</si>
  <si>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</si>
  <si>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</si>
  <si>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</si>
  <si>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</si>
  <si>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</si>
  <si>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</si>
  <si>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</si>
  <si>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</si>
  <si>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</si>
  <si>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</si>
  <si>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</si>
  <si>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</si>
  <si>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</si>
  <si>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</si>
  <si>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</si>
  <si>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</si>
  <si>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</si>
  <si>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</si>
  <si>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</si>
  <si>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</si>
  <si>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</si>
  <si>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</si>
  <si>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</si>
  <si>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</si>
  <si>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</si>
  <si>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</si>
  <si>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</si>
  <si>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</si>
  <si>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</si>
  <si>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</si>
  <si>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</si>
  <si>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</si>
  <si>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</si>
  <si>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</si>
  <si>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</si>
  <si>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</si>
  <si>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</si>
  <si>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</si>
  <si>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</si>
  <si>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</si>
  <si>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</si>
  <si>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</si>
  <si>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</si>
  <si>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</si>
  <si>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</si>
  <si>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</si>
  <si>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</si>
  <si>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</si>
  <si>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</si>
  <si>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</si>
  <si>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</si>
  <si>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</si>
  <si>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</si>
  <si>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</si>
  <si>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</si>
  <si>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</si>
  <si>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</si>
  <si>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</si>
  <si>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</si>
  <si>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</si>
  <si>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</si>
  <si>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</si>
  <si>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</si>
  <si>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</si>
  <si>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</si>
  <si>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</si>
  <si>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</si>
  <si>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</si>
  <si>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</si>
  <si>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</si>
  <si>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</si>
  <si>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</si>
  <si>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</si>
  <si>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</si>
  <si>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</si>
  <si>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</si>
  <si>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</si>
  <si>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</si>
  <si>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</si>
  <si>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</si>
  <si>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</si>
  <si>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</si>
  <si>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</si>
  <si>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</si>
  <si>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</si>
  <si>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</si>
  <si>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</si>
  <si>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</si>
  <si>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</si>
  <si>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</si>
  <si>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</si>
  <si>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</si>
  <si>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</si>
  <si>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</si>
  <si>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</si>
  <si>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</si>
  <si>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</si>
  <si>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</si>
  <si>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</si>
  <si>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</si>
  <si>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</si>
  <si>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</si>
  <si>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</si>
  <si>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</si>
  <si>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</si>
  <si>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</si>
  <si>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</si>
  <si>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</si>
  <si>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</si>
  <si>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</si>
  <si>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</si>
  <si>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</si>
  <si>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</si>
  <si>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</si>
  <si>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</si>
  <si>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</si>
  <si>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</si>
  <si>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</si>
  <si>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</si>
  <si>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</si>
  <si>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</si>
  <si>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</si>
  <si>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</si>
  <si>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</si>
  <si>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</si>
  <si>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</si>
  <si>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</si>
  <si>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</si>
  <si>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</si>
  <si>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</si>
  <si>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</si>
  <si>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</si>
  <si>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</si>
  <si>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</si>
  <si>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</si>
  <si>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</si>
  <si>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</si>
  <si>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</si>
  <si>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</si>
  <si>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</si>
  <si>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</si>
  <si>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</si>
  <si>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</si>
  <si>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</si>
  <si>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</si>
  <si>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</si>
  <si>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</si>
  <si>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</si>
  <si>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</si>
  <si>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</si>
  <si>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</si>
  <si>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</si>
  <si>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</si>
  <si>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</si>
  <si>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</si>
  <si>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</si>
  <si>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</si>
  <si>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</si>
  <si>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</si>
  <si>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</si>
  <si>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</si>
  <si>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</si>
  <si>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</si>
  <si>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</si>
  <si>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</si>
  <si>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</si>
  <si>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</si>
  <si>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</si>
  <si>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</si>
  <si>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</si>
  <si>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</si>
  <si>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</si>
  <si>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</si>
  <si>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</si>
  <si>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</si>
  <si>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</si>
  <si>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</si>
  <si>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</si>
  <si>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</si>
  <si>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</si>
  <si>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</si>
  <si>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</si>
  <si>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</si>
  <si>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</si>
  <si>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</si>
  <si>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</si>
  <si>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</si>
  <si>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</si>
  <si>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</si>
  <si>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</si>
  <si>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</si>
  <si>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</si>
  <si>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</si>
  <si>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</si>
  <si>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</si>
  <si>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</si>
  <si>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</si>
  <si>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</si>
  <si>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</si>
  <si>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</si>
  <si>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</si>
  <si>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</si>
  <si>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</si>
  <si>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</si>
  <si>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</si>
  <si>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</si>
  <si>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</si>
  <si>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</si>
  <si>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</si>
  <si>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</si>
  <si>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</si>
  <si>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</si>
  <si>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</si>
  <si>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</si>
  <si>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</si>
  <si>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</si>
  <si>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</si>
  <si>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</si>
  <si>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</si>
  <si>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</si>
  <si>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</si>
  <si>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</si>
  <si>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</si>
  <si>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</si>
  <si>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</si>
  <si>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</si>
  <si>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</si>
  <si>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</si>
  <si>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</si>
  <si>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</si>
  <si>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</si>
  <si>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</si>
  <si>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</si>
  <si>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</si>
  <si>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</si>
  <si>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</si>
  <si>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</si>
  <si>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</si>
  <si>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</si>
  <si>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</si>
  <si>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</si>
  <si>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</si>
  <si>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</si>
  <si>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</si>
  <si>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</si>
  <si>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</si>
  <si>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</si>
  <si>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</si>
  <si>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</si>
  <si>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</si>
  <si>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</si>
  <si>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</si>
  <si>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</si>
  <si>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</si>
  <si>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</si>
  <si>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</si>
  <si>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</si>
  <si>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</si>
  <si>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</si>
  <si>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</si>
  <si>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</si>
  <si>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</si>
  <si>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</si>
  <si>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</si>
  <si>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</si>
  <si>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</si>
  <si>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</si>
  <si>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</si>
  <si>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</si>
  <si>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</si>
  <si>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</si>
  <si>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</si>
  <si>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</si>
  <si>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</si>
  <si>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</si>
  <si>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</si>
  <si>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</si>
  <si>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</si>
  <si>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</si>
  <si>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</si>
  <si>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</si>
  <si>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</si>
  <si>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</si>
  <si>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</si>
  <si>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</si>
  <si>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</si>
  <si>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</si>
  <si>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</si>
  <si>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</si>
  <si>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</si>
  <si>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</si>
  <si>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</si>
  <si>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</si>
  <si>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</si>
  <si>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</si>
  <si>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</si>
  <si>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</si>
  <si>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</si>
  <si>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</si>
  <si>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</si>
  <si>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</si>
  <si>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</si>
  <si>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</si>
  <si>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</si>
  <si>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</si>
  <si>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</si>
  <si>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</si>
  <si>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</si>
  <si>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</si>
  <si>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</si>
  <si>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</si>
  <si>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</si>
  <si>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</si>
  <si>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</si>
  <si>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</si>
  <si>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</si>
  <si>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</si>
  <si>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</si>
  <si>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</si>
  <si>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</si>
  <si>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</si>
  <si>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</si>
  <si>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</si>
  <si>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</si>
  <si>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</si>
  <si>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</si>
  <si>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</si>
  <si>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</si>
  <si>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</si>
  <si>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</si>
  <si>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</si>
  <si>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</si>
  <si>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</si>
  <si>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</si>
  <si>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</si>
  <si>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</si>
  <si>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</si>
  <si>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</si>
  <si>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</si>
  <si>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</si>
  <si>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</si>
  <si>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</si>
  <si>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</si>
  <si>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</si>
  <si>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</si>
  <si>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</si>
  <si>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</si>
  <si>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</si>
  <si>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</si>
  <si>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</si>
  <si>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</si>
  <si>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</si>
  <si>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</si>
  <si>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</si>
  <si>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</si>
  <si>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</si>
  <si>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</si>
  <si>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</si>
  <si>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</si>
  <si>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</si>
  <si>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</si>
  <si>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</si>
  <si>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</si>
  <si>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</si>
  <si>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</si>
  <si>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</si>
  <si>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</si>
  <si>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</si>
  <si>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</si>
  <si>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</si>
  <si>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</si>
  <si>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</si>
  <si>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</si>
  <si>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</si>
  <si>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</si>
  <si>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</si>
  <si>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</si>
  <si>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</si>
  <si>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</si>
  <si>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</si>
  <si>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</si>
  <si>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</si>
  <si>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</si>
  <si>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</si>
  <si>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</si>
  <si>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</si>
  <si>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</si>
  <si>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</si>
  <si>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</si>
  <si>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</si>
  <si>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</si>
  <si>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</si>
  <si>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</si>
  <si>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</si>
  <si>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</si>
  <si>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</si>
  <si>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</si>
  <si>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</si>
  <si>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</si>
  <si>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</si>
  <si>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</si>
  <si>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</si>
  <si>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</si>
  <si>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</si>
  <si>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</si>
  <si>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</si>
  <si>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</si>
  <si>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</si>
  <si>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</si>
  <si>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</si>
  <si>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</si>
  <si>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</si>
  <si>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</si>
  <si>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</si>
  <si>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</si>
  <si>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</si>
  <si>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</si>
  <si>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</si>
  <si>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</si>
  <si>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</si>
  <si>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</si>
  <si>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</si>
  <si>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</si>
  <si>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</si>
  <si>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</si>
  <si>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</si>
  <si>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</si>
  <si>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</si>
  <si>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</si>
  <si>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</si>
  <si>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</si>
  <si>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</si>
  <si>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</si>
  <si>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</si>
  <si>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</si>
  <si>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</si>
  <si>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</si>
  <si>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</si>
  <si>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</si>
  <si>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</si>
  <si>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</si>
  <si>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</si>
  <si>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</si>
  <si>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</si>
  <si>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</si>
  <si>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</si>
  <si>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</si>
  <si>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</si>
  <si>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</si>
  <si>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</si>
  <si>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</si>
  <si>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</si>
  <si>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</si>
  <si>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</si>
  <si>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</si>
  <si>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</si>
  <si>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</si>
  <si>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</si>
  <si>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</si>
  <si>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</si>
  <si>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</si>
  <si>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</si>
  <si>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</si>
  <si>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</si>
  <si>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</si>
  <si>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</si>
  <si>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</si>
  <si>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</si>
  <si>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</si>
  <si>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</si>
  <si>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</si>
  <si>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</si>
  <si>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</si>
  <si>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</si>
  <si>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</si>
  <si>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</si>
  <si>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</si>
  <si>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</si>
  <si>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</si>
  <si>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</si>
  <si>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</si>
  <si>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</si>
  <si>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</si>
  <si>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</si>
  <si>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</si>
  <si>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</si>
  <si>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</si>
  <si>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</si>
  <si>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</si>
  <si>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</si>
  <si>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</si>
  <si>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</si>
  <si>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</si>
  <si>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</si>
  <si>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</si>
  <si>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</si>
  <si>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</si>
  <si>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</si>
  <si>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</si>
  <si>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</si>
  <si>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</si>
  <si>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</si>
  <si>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</si>
  <si>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</si>
  <si>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</si>
  <si>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</si>
  <si>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</si>
  <si>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</si>
  <si>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</si>
  <si>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</si>
  <si>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</si>
  <si>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</si>
  <si>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</si>
  <si>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</si>
  <si>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</si>
  <si>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</si>
  <si>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</si>
  <si>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</si>
  <si>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</si>
  <si>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</si>
  <si>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</si>
  <si>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</si>
  <si>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</si>
  <si>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</si>
  <si>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</si>
  <si>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</si>
  <si>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</si>
  <si>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</si>
  <si>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</si>
  <si>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</si>
  <si>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</si>
  <si>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</si>
  <si>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</si>
  <si>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</si>
  <si>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</si>
  <si>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</si>
  <si>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</si>
  <si>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</si>
  <si>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</si>
  <si>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</si>
  <si>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</si>
  <si>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</si>
  <si>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</si>
  <si>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</si>
  <si>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</si>
  <si>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</si>
  <si>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</si>
  <si>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</si>
  <si>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</si>
  <si>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</si>
  <si>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</si>
  <si>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</si>
  <si>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</si>
  <si>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</si>
  <si>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</si>
  <si>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</si>
  <si>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</si>
  <si>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</si>
  <si>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</si>
  <si>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</si>
  <si>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</si>
  <si>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</si>
  <si>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</si>
  <si>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</si>
  <si>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</si>
  <si>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</si>
  <si>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</si>
  <si>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</si>
  <si>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</si>
  <si>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</si>
  <si>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</si>
  <si>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</si>
  <si>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</si>
  <si>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</si>
  <si>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</si>
  <si>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</si>
  <si>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</si>
  <si>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</si>
  <si>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</si>
  <si>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</si>
  <si>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</si>
  <si>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</si>
  <si>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</si>
  <si>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</si>
  <si>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</si>
  <si>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</si>
  <si>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</si>
  <si>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</si>
  <si>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</si>
  <si>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</si>
  <si>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</si>
  <si>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</si>
  <si>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</si>
  <si>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</si>
  <si>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</si>
  <si>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</si>
  <si>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</si>
  <si>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</si>
  <si>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</si>
  <si>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</si>
  <si>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</si>
  <si>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</si>
  <si>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</si>
  <si>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</si>
  <si>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</si>
  <si>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</si>
  <si>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</si>
  <si>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</si>
  <si>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</si>
  <si>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</si>
  <si>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</si>
  <si>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</si>
  <si>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</si>
  <si>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</si>
  <si>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</si>
  <si>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</si>
  <si>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</si>
  <si>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</si>
  <si>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</si>
  <si>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</si>
  <si>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</si>
  <si>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</si>
  <si>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</si>
  <si>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</si>
  <si>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</si>
  <si>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</si>
  <si>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</si>
  <si>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</si>
  <si>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</si>
  <si>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</si>
  <si>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</si>
  <si>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</si>
  <si>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</si>
  <si>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</si>
  <si>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</si>
  <si>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</si>
  <si>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</si>
  <si>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</si>
  <si>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</si>
  <si>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</si>
  <si>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</si>
  <si>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</si>
  <si>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</si>
  <si>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</si>
  <si>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</si>
  <si>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</si>
  <si>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</si>
  <si>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</si>
  <si>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</si>
  <si>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</si>
  <si>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</si>
  <si>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</si>
  <si>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</si>
  <si>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</si>
  <si>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</si>
  <si>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</si>
  <si>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</si>
  <si>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</si>
  <si>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</si>
  <si>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</si>
  <si>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</si>
  <si>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</si>
  <si>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</si>
  <si>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</si>
  <si>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</si>
  <si>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</si>
  <si>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</si>
  <si>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</si>
  <si>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</si>
  <si>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</si>
  <si>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</si>
  <si>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</si>
  <si>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</si>
  <si>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</si>
  <si>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</si>
  <si>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</si>
  <si>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</si>
  <si>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</si>
  <si>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</si>
  <si>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</si>
  <si>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</si>
  <si>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</si>
  <si>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</si>
  <si>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</si>
  <si>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</si>
  <si>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</si>
  <si>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</si>
  <si>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</si>
  <si>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</si>
  <si>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</si>
  <si>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</si>
  <si>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</si>
  <si>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</si>
  <si>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</si>
  <si>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</si>
  <si>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</si>
  <si>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</si>
  <si>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</si>
  <si>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</si>
  <si>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</si>
  <si>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</si>
  <si>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</si>
  <si>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</si>
  <si>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</si>
  <si>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</si>
  <si>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</si>
  <si>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</si>
  <si>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</si>
  <si>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</si>
  <si>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</si>
  <si>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</si>
  <si>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</si>
  <si>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</si>
  <si>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</si>
  <si>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</si>
  <si>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</si>
  <si>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</si>
  <si>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</si>
  <si>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</si>
  <si>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</si>
  <si>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</si>
  <si>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</si>
  <si>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</si>
  <si>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</si>
  <si>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</si>
  <si>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</si>
  <si>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</si>
  <si>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</si>
  <si>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</si>
  <si>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</si>
  <si>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</si>
  <si>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</si>
  <si>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</si>
  <si>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</si>
  <si>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</si>
  <si>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</si>
  <si>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</si>
  <si>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</si>
  <si>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</si>
  <si>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</si>
  <si>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</si>
  <si>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</si>
  <si>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</si>
  <si>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</si>
  <si>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</si>
  <si>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</si>
  <si>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</si>
  <si>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</si>
  <si>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</si>
  <si>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</si>
  <si>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</si>
  <si>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</si>
  <si>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</si>
  <si>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</si>
  <si>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</si>
  <si>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</si>
  <si>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</si>
  <si>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</si>
  <si>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</si>
  <si>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</si>
  <si>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</si>
  <si>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</si>
  <si>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</si>
  <si>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</si>
  <si>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</si>
  <si>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</si>
  <si>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</si>
  <si>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</si>
  <si>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</si>
  <si>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</si>
  <si>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</si>
  <si>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</si>
  <si>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</si>
  <si>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</si>
  <si>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</si>
  <si>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</si>
  <si>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</si>
  <si>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</si>
  <si>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</si>
  <si>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</si>
  <si>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</si>
  <si>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</si>
  <si>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</si>
  <si>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</si>
  <si>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</si>
  <si>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</si>
  <si>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</si>
  <si>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</si>
  <si>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</si>
  <si>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</si>
  <si>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</si>
  <si>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</si>
  <si>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</si>
  <si>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</si>
  <si>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</si>
  <si>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</si>
  <si>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</si>
  <si>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</si>
  <si>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</si>
  <si>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</si>
  <si>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</si>
  <si>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</si>
  <si>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</si>
  <si>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</si>
  <si>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</si>
  <si>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</si>
  <si>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</si>
  <si>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</si>
  <si>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</si>
  <si>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</si>
  <si>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</si>
  <si>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</si>
  <si>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</si>
  <si>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</si>
  <si>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</si>
  <si>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</si>
  <si>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</si>
  <si>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</si>
  <si>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</si>
  <si>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</si>
  <si>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</si>
  <si>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</si>
  <si>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</si>
  <si>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</si>
  <si>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</si>
  <si>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</si>
  <si>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</si>
  <si>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</si>
  <si>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</si>
  <si>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</si>
  <si>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</si>
  <si>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</si>
  <si>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</si>
  <si>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</si>
  <si>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</si>
  <si>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</si>
  <si>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</si>
  <si>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</si>
  <si>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</si>
  <si>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</si>
  <si>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</si>
  <si>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</si>
  <si>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</si>
  <si>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</si>
  <si>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</si>
  <si>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</si>
  <si>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</si>
  <si>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</si>
  <si>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</si>
  <si>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</si>
  <si>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</si>
  <si>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</si>
  <si>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</si>
  <si>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</si>
  <si>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</si>
  <si>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</si>
  <si>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</si>
  <si>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</si>
  <si>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</si>
  <si>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</si>
  <si>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</si>
  <si>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</si>
  <si>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</si>
  <si>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</si>
  <si>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</si>
  <si>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</si>
  <si>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</si>
  <si>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</si>
  <si>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</si>
  <si>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</si>
  <si>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</si>
  <si>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</si>
  <si>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</si>
  <si>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</si>
  <si>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</si>
  <si>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</si>
  <si>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</si>
  <si>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</si>
  <si>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</si>
  <si>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</si>
  <si>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</si>
  <si>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</si>
  <si>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</si>
  <si>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</si>
  <si>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</si>
  <si>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</si>
  <si>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</si>
  <si>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</si>
  <si>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</si>
  <si>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</si>
  <si>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</si>
  <si>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</si>
  <si>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</si>
  <si>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</si>
  <si>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</si>
  <si>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</si>
  <si>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</si>
  <si>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</si>
  <si>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</si>
  <si>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</si>
  <si>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</si>
  <si>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</si>
  <si>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</si>
  <si>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</si>
  <si>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</si>
  <si>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</si>
  <si>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</si>
  <si>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</si>
  <si>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</si>
  <si>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</si>
  <si>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</si>
  <si>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</si>
  <si>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</si>
  <si>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</si>
  <si>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</si>
  <si>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</si>
  <si>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</si>
  <si>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</si>
  <si>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</si>
  <si>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</si>
  <si>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</si>
  <si>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</si>
  <si>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</si>
  <si>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</si>
  <si>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</si>
  <si>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</si>
  <si>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</si>
  <si>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</si>
  <si>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</si>
  <si>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</si>
  <si>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</si>
  <si>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</si>
  <si>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</si>
  <si>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</si>
  <si>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</si>
  <si>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</si>
  <si>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</si>
  <si>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</si>
  <si>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</si>
  <si>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</si>
  <si>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</si>
  <si>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</si>
  <si>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</si>
  <si>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</si>
  <si>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</si>
  <si>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</si>
  <si>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</si>
  <si>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</si>
  <si>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</si>
  <si>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</si>
  <si>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</si>
  <si>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</si>
  <si>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</si>
  <si>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</si>
  <si>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</si>
  <si>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</si>
  <si>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</si>
  <si>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</si>
  <si>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</si>
  <si>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</si>
  <si>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</si>
  <si>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</si>
  <si>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</si>
  <si>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</si>
  <si>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</si>
  <si>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</si>
  <si>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</si>
  <si>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</si>
  <si>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</si>
  <si>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</si>
  <si>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</si>
  <si>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</si>
  <si>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</si>
  <si>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</si>
  <si>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</si>
  <si>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</si>
  <si>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</si>
  <si>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</si>
  <si>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</si>
  <si>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</si>
  <si>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</si>
  <si>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</si>
  <si>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</si>
  <si>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</si>
  <si>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</si>
  <si>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</si>
  <si>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</si>
  <si>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</si>
  <si>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</si>
  <si>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</si>
  <si>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</si>
  <si>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</si>
  <si>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</si>
  <si>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</si>
  <si>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</si>
  <si>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</si>
  <si>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</si>
  <si>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</si>
  <si>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</si>
  <si>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</si>
  <si>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</si>
  <si>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</si>
  <si>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</si>
  <si>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</si>
  <si>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</si>
  <si>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</si>
  <si>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</si>
  <si>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</si>
  <si>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</si>
  <si>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</si>
  <si>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</si>
  <si>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</si>
  <si>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</si>
  <si>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</si>
  <si>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</si>
  <si>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</si>
  <si>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</si>
  <si>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</si>
  <si>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</si>
  <si>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</si>
  <si>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</si>
  <si>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</si>
  <si>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</si>
  <si>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</si>
  <si>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</si>
  <si>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</si>
  <si>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</si>
  <si>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</si>
  <si>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</si>
  <si>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</si>
  <si>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</si>
  <si>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</si>
  <si>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</si>
  <si>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</si>
  <si>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</si>
  <si>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</si>
  <si>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</si>
  <si>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</si>
  <si>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</si>
  <si>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</si>
  <si>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</si>
  <si>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</si>
  <si>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</si>
  <si>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</si>
  <si>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</si>
  <si>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</si>
  <si>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</si>
  <si>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</si>
  <si>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</si>
  <si>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</si>
  <si>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</si>
  <si>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</si>
  <si>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</si>
  <si>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</si>
  <si>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</si>
  <si>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</si>
  <si>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</si>
  <si>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</si>
  <si>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</si>
  <si>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</si>
  <si>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</si>
  <si>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</si>
  <si>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</si>
  <si>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</si>
  <si>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</si>
  <si>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</si>
  <si>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</si>
  <si>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</si>
  <si>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</si>
  <si>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</si>
  <si>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</si>
  <si>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</si>
  <si>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</si>
  <si>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</si>
  <si>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</si>
  <si>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</si>
  <si>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</si>
  <si>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</si>
  <si>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</si>
  <si>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</si>
  <si>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</si>
  <si>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</si>
  <si>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</si>
  <si>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</si>
  <si>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</si>
  <si>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</si>
  <si>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</si>
  <si>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</si>
  <si>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</si>
  <si>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</si>
  <si>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</si>
  <si>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</si>
  <si>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</si>
  <si>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</si>
  <si>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</si>
  <si>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</si>
  <si>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</si>
  <si>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</si>
  <si>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</si>
  <si>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</si>
  <si>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</si>
  <si>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</si>
  <si>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</si>
  <si>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</si>
  <si>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</si>
  <si>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</si>
  <si>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</si>
  <si>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</si>
  <si>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</si>
  <si>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</si>
  <si>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</si>
  <si>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</si>
  <si>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</si>
  <si>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</si>
  <si>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</si>
  <si>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</si>
  <si>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</si>
  <si>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</si>
  <si>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</si>
  <si>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</si>
  <si>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</si>
  <si>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</si>
  <si>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</si>
  <si>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</si>
  <si>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</si>
  <si>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</si>
  <si>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</si>
  <si>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</si>
  <si>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</si>
  <si>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</si>
  <si>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</si>
  <si>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</si>
  <si>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</si>
  <si>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</si>
  <si>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</si>
  <si>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</si>
  <si>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</si>
  <si>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</si>
  <si>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</si>
  <si>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</si>
  <si>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</si>
  <si>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</si>
  <si>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</si>
  <si>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</si>
  <si>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</si>
  <si>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</si>
  <si>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</si>
  <si>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</si>
  <si>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</si>
  <si>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</si>
  <si>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</si>
  <si>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</si>
  <si>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</si>
  <si>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</si>
  <si>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</si>
  <si>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</si>
  <si>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</si>
  <si>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</si>
  <si>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</si>
  <si>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</si>
  <si>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</si>
  <si>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</si>
  <si>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</si>
  <si>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</si>
  <si>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</si>
  <si>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</si>
  <si>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</si>
  <si>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</si>
  <si>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</si>
  <si>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</si>
  <si>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</si>
  <si>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</si>
  <si>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</si>
  <si>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</si>
  <si>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</si>
  <si>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</si>
  <si>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</si>
  <si>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</si>
  <si>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</si>
  <si>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</si>
  <si>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</si>
  <si>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</si>
  <si>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</si>
  <si>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</si>
  <si>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</si>
  <si>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</si>
  <si>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</si>
  <si>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</si>
  <si>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</si>
  <si>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</si>
  <si>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</si>
  <si>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</si>
  <si>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</si>
  <si>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</si>
  <si>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</si>
  <si>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</si>
  <si>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</si>
  <si>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</si>
  <si>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</si>
  <si>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</si>
  <si>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</si>
  <si>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</si>
  <si>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</si>
  <si>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</si>
  <si>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</si>
  <si>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</si>
  <si>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</si>
  <si>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</si>
  <si>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</si>
  <si>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</si>
  <si>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</si>
  <si>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</si>
  <si>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</si>
  <si>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</si>
  <si>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</si>
  <si>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</si>
  <si>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</si>
  <si>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</si>
  <si>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</si>
  <si>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</si>
  <si>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</si>
  <si>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</si>
  <si>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</si>
  <si>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</si>
  <si>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</si>
  <si>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</si>
  <si>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</si>
  <si>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</si>
  <si>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</si>
  <si>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</si>
  <si>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</si>
  <si>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</si>
  <si>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</si>
  <si>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</si>
  <si>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</si>
  <si>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</si>
  <si>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</si>
  <si>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</si>
  <si>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</si>
  <si>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</si>
  <si>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</si>
  <si>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</si>
  <si>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</si>
  <si>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</si>
  <si>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</si>
  <si>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</si>
  <si>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</si>
  <si>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</si>
  <si>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</si>
  <si>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</si>
  <si>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</si>
  <si>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</si>
  <si>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</si>
  <si>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</si>
  <si>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</si>
  <si>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</si>
  <si>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</si>
  <si>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</si>
  <si>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</si>
  <si>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</si>
  <si>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</si>
  <si>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</si>
  <si>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</si>
  <si>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</si>
  <si>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</si>
  <si>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</si>
  <si>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</si>
  <si>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</si>
  <si>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</si>
  <si>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</si>
  <si>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</si>
  <si>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</si>
  <si>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</si>
  <si>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</si>
  <si>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</si>
  <si>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</si>
  <si>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</si>
  <si>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</si>
  <si>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</si>
  <si>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</si>
  <si>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</si>
  <si>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</si>
  <si>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</si>
  <si>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</si>
  <si>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</si>
  <si>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</si>
  <si>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</si>
  <si>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</si>
  <si>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</si>
  <si>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</si>
  <si>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</si>
  <si>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</si>
  <si>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</si>
  <si>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</si>
  <si>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</si>
  <si>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</si>
  <si>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</si>
  <si>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</si>
  <si>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</si>
  <si>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</si>
  <si>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</si>
  <si>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</si>
  <si>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</si>
  <si>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</si>
  <si>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</si>
  <si>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</si>
  <si>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</si>
  <si>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</si>
  <si>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</si>
  <si>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</si>
  <si>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</si>
  <si>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</si>
  <si>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</si>
  <si>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</si>
  <si>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</si>
  <si>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</si>
  <si>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</si>
  <si>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</si>
  <si>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</si>
  <si>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</si>
  <si>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</si>
  <si>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</si>
  <si>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</si>
  <si>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</si>
  <si>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</si>
  <si>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</si>
  <si>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</si>
  <si>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</si>
  <si>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</si>
  <si>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</si>
  <si>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</si>
  <si>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</si>
  <si>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</si>
  <si>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</si>
  <si>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</si>
  <si>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</si>
  <si>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</si>
  <si>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</si>
  <si>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</si>
  <si>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</si>
  <si>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</si>
  <si>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</si>
  <si>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</si>
  <si>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</si>
  <si>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</si>
  <si>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</si>
  <si>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</si>
  <si>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</si>
  <si>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</si>
  <si>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</si>
  <si>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</si>
  <si>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</si>
  <si>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</si>
  <si>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</si>
  <si>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</si>
  <si>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</si>
  <si>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</si>
  <si>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</si>
  <si>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</si>
  <si>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</si>
  <si>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</si>
  <si>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</si>
  <si>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</si>
  <si>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</si>
  <si>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</si>
  <si>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</si>
  <si>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</si>
  <si>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</si>
  <si>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</si>
  <si>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</si>
  <si>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</si>
  <si>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</si>
  <si>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</si>
  <si>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</si>
  <si>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</si>
  <si>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</si>
  <si>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</si>
  <si>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</si>
  <si>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</si>
  <si>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</si>
  <si>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</si>
  <si>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</si>
  <si>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</si>
  <si>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</si>
  <si>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</si>
  <si>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</si>
  <si>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</si>
  <si>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</si>
  <si>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</si>
  <si>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</si>
  <si>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</si>
  <si>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</si>
  <si>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</si>
  <si>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</si>
  <si>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</si>
  <si>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</si>
  <si>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</si>
  <si>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</si>
  <si>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</si>
  <si>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</si>
  <si>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</si>
  <si>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</si>
  <si>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</si>
  <si>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</si>
  <si>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</si>
  <si>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</si>
  <si>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</si>
  <si>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</si>
  <si>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</si>
  <si>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</si>
  <si>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</si>
  <si>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</si>
  <si>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</si>
  <si>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</si>
  <si>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</si>
  <si>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</si>
  <si>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</si>
  <si>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</si>
  <si>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</si>
  <si>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</si>
  <si>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</si>
  <si>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</si>
  <si>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</si>
  <si>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</si>
  <si>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</si>
  <si>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</si>
  <si>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</si>
  <si>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</si>
  <si>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</si>
  <si>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</si>
  <si>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</si>
  <si>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</si>
  <si>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</si>
  <si>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</si>
  <si>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</si>
  <si>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</si>
  <si>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</si>
  <si>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</si>
  <si>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</si>
  <si>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</si>
  <si>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</si>
  <si>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</si>
  <si>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</si>
  <si>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</si>
  <si>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</si>
  <si>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</si>
  <si>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</si>
  <si>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</si>
  <si>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</si>
  <si>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</si>
  <si>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</si>
  <si>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</si>
  <si>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</si>
  <si>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</si>
  <si>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</si>
  <si>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</si>
  <si>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</si>
  <si>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</si>
  <si>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</si>
  <si>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</si>
  <si>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</si>
  <si>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</si>
  <si>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</si>
  <si>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</si>
  <si>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</si>
  <si>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</si>
  <si>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</si>
  <si>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</si>
  <si>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</si>
  <si>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</si>
  <si>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</si>
  <si>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</si>
  <si>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</si>
  <si>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</si>
  <si>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</si>
  <si>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</si>
  <si>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</si>
  <si>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</si>
  <si>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</si>
  <si>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</si>
  <si>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</si>
  <si>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</si>
  <si>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</si>
  <si>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</si>
  <si>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</si>
  <si>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</si>
  <si>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</si>
  <si>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</si>
  <si>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</si>
  <si>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</si>
  <si>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</si>
  <si>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</si>
  <si>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</si>
  <si>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</si>
  <si>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</si>
  <si>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</si>
  <si>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</si>
  <si>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</si>
  <si>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</si>
  <si>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</si>
  <si>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</si>
  <si>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</si>
  <si>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</si>
  <si>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</si>
  <si>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</si>
  <si>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</si>
  <si>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</si>
  <si>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</si>
  <si>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</si>
  <si>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</si>
  <si>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</si>
  <si>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</si>
  <si>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</si>
  <si>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</si>
  <si>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</si>
  <si>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</si>
  <si>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</si>
  <si>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</si>
  <si>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</si>
  <si>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</si>
  <si>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</si>
  <si>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</si>
  <si>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</si>
  <si>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</si>
  <si>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</si>
  <si>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</si>
  <si>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</si>
  <si>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</si>
  <si>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</si>
  <si>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</si>
  <si>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</si>
  <si>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</si>
  <si>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</si>
  <si>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</si>
  <si>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</si>
  <si>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</si>
  <si>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</si>
  <si>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</si>
  <si>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</si>
  <si>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</si>
  <si>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</si>
  <si>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</si>
  <si>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</si>
  <si>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</si>
  <si>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</si>
  <si>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</si>
  <si>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</si>
  <si>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</si>
  <si>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</si>
  <si>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</si>
  <si>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</si>
  <si>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</si>
  <si>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</si>
  <si>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</si>
  <si>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</si>
  <si>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</si>
  <si>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</si>
  <si>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</si>
  <si>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</si>
  <si>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</si>
  <si>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</si>
  <si>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</si>
  <si>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</si>
  <si>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</si>
  <si>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</si>
  <si>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</si>
  <si>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</si>
  <si>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</si>
  <si>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</si>
  <si>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</si>
  <si>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</si>
  <si>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</si>
  <si>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</si>
  <si>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</si>
  <si>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</si>
  <si>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</si>
  <si>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</si>
  <si>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</si>
  <si>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</si>
  <si>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</si>
  <si>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</si>
  <si>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</si>
  <si>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</si>
  <si>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</si>
  <si>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</si>
  <si>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</si>
  <si>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</si>
  <si>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</si>
  <si>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</si>
  <si>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</si>
  <si>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</si>
  <si>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</si>
  <si>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</si>
  <si>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</si>
  <si>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</si>
  <si>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</si>
  <si>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</si>
  <si>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</si>
  <si>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</si>
  <si>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</si>
  <si>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</si>
  <si>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</si>
  <si>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</si>
  <si>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</si>
  <si>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</si>
  <si>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</si>
  <si>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</si>
  <si>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</si>
  <si>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</si>
  <si>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</si>
  <si>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</si>
  <si>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</si>
  <si>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</si>
  <si>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</si>
  <si>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</si>
  <si>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</si>
  <si>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</si>
  <si>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</si>
  <si>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</si>
  <si>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</si>
  <si>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</si>
  <si>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</si>
  <si>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</si>
  <si>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</si>
  <si>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</si>
  <si>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</si>
  <si>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</si>
  <si>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</si>
  <si>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</si>
  <si>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</si>
  <si>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</si>
  <si>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</si>
  <si>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</si>
  <si>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</si>
  <si>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</si>
  <si>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</si>
  <si>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</si>
  <si>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</si>
  <si>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</si>
  <si>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</si>
  <si>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</si>
  <si>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</si>
  <si>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</si>
  <si>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</si>
  <si>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</si>
  <si>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</si>
  <si>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</si>
  <si>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</si>
  <si>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</si>
  <si>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</si>
  <si>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</si>
  <si>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</si>
  <si>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</si>
  <si>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</si>
  <si>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</si>
  <si>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</si>
  <si>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</si>
  <si>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</si>
  <si>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</si>
  <si>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</si>
  <si>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</si>
  <si>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</si>
  <si>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</si>
  <si>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</si>
  <si>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</si>
  <si>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</si>
  <si>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</si>
  <si>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</si>
  <si>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</si>
  <si>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</si>
  <si>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</si>
  <si>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</si>
  <si>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</si>
  <si>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</si>
  <si>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</si>
  <si>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</si>
  <si>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</si>
  <si>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</si>
  <si>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</si>
  <si>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</si>
  <si>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</si>
  <si>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</si>
  <si>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</si>
  <si>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</si>
  <si>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</si>
  <si>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</si>
  <si>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</si>
  <si>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</si>
  <si>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</si>
  <si>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</si>
  <si>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</si>
  <si>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</si>
  <si>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</si>
  <si>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</si>
  <si>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</si>
  <si>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</si>
  <si>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</si>
  <si>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</si>
  <si>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</si>
  <si>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</si>
  <si>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</si>
  <si>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</si>
  <si>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</si>
  <si>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</si>
  <si>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</si>
  <si>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</si>
  <si>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</si>
  <si>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</si>
  <si>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</si>
  <si>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</si>
  <si>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</si>
  <si>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</si>
  <si>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</si>
  <si>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</si>
  <si>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</si>
  <si>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</si>
  <si>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</si>
  <si>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</si>
  <si>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</si>
  <si>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</si>
  <si>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</si>
  <si>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</si>
  <si>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</si>
  <si>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</si>
  <si>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</si>
  <si>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</si>
  <si>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</si>
  <si>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</si>
  <si>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</si>
  <si>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</si>
  <si>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</si>
  <si>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</si>
  <si>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</si>
  <si>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</si>
  <si>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</si>
  <si>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</si>
  <si>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</si>
  <si>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</si>
  <si>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</si>
  <si>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</si>
  <si>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</si>
  <si>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</si>
  <si>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</si>
  <si>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</si>
  <si>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</si>
  <si>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</si>
  <si>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</si>
  <si>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</si>
  <si>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</si>
  <si>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</si>
  <si>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</si>
  <si>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</si>
  <si>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</si>
  <si>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</si>
  <si>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</si>
  <si>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</si>
  <si>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</si>
  <si>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</si>
  <si>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</si>
  <si>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</si>
  <si>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</si>
  <si>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</si>
  <si>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</si>
  <si>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</si>
  <si>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</si>
  <si>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</si>
  <si>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</si>
  <si>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</si>
  <si>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</si>
  <si>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</si>
  <si>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</si>
  <si>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</si>
  <si>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</si>
  <si>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</si>
  <si>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</si>
  <si>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</si>
  <si>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</si>
  <si>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</si>
  <si>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</si>
  <si>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</si>
  <si>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</si>
  <si>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</si>
  <si>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</si>
  <si>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</si>
  <si>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</si>
  <si>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</si>
  <si>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</si>
  <si>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</si>
  <si>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</si>
  <si>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</si>
  <si>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</si>
  <si>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</si>
  <si>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</si>
  <si>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</si>
  <si>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</si>
  <si>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</si>
  <si>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</si>
  <si>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</si>
  <si>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</si>
  <si>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</si>
  <si>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</si>
  <si>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</si>
  <si>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</si>
  <si>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</si>
  <si>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</si>
  <si>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</si>
  <si>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</si>
  <si>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</si>
  <si>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</si>
  <si>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</si>
  <si>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</si>
  <si>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</si>
  <si>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</si>
  <si>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</si>
  <si>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</si>
  <si>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</si>
  <si>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</si>
  <si>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</si>
  <si>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</si>
  <si>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</si>
  <si>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</si>
  <si>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</si>
  <si>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</si>
  <si>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</si>
  <si>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</si>
  <si>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</si>
  <si>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</si>
  <si>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</si>
  <si>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</si>
  <si>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</si>
  <si>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</si>
  <si>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</si>
  <si>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</si>
  <si>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</si>
  <si>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</si>
  <si>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</si>
  <si>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</si>
  <si>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</si>
  <si>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</si>
  <si>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</si>
  <si>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</si>
  <si>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</si>
  <si>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</si>
  <si>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</si>
  <si>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</si>
  <si>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</si>
  <si>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</si>
  <si>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</si>
  <si>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</si>
  <si>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</si>
  <si>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</si>
  <si>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</si>
  <si>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</si>
  <si>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</si>
  <si>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</si>
  <si>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</si>
  <si>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</si>
  <si>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</si>
  <si>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</si>
  <si>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</si>
  <si>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</si>
  <si>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</si>
  <si>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</si>
  <si>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</si>
  <si>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</si>
  <si>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</si>
  <si>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</si>
  <si>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</si>
  <si>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</si>
  <si>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</si>
  <si>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</si>
  <si>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</si>
  <si>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</si>
  <si>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</si>
  <si>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</si>
  <si>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</si>
  <si>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</si>
  <si>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</si>
  <si>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</si>
  <si>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</si>
  <si>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</si>
  <si>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</si>
  <si>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</si>
  <si>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</si>
  <si>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</si>
  <si>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</si>
  <si>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</si>
  <si>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</si>
  <si>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</si>
  <si>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</si>
  <si>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</si>
  <si>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</si>
  <si>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</si>
  <si>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</si>
  <si>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</si>
  <si>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</si>
  <si>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</si>
  <si>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</si>
  <si>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</si>
  <si>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</si>
  <si>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</si>
  <si>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</si>
  <si>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</si>
  <si>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</si>
  <si>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</si>
  <si>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</si>
  <si>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</si>
  <si>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</si>
  <si>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</si>
  <si>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</si>
  <si>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</si>
  <si>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</si>
  <si>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</si>
  <si>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</si>
  <si>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</si>
  <si>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</si>
  <si>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</si>
  <si>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</si>
  <si>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</si>
  <si>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</si>
  <si>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</si>
  <si>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</si>
  <si>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</si>
  <si>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</si>
  <si>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</si>
  <si>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</si>
  <si>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</si>
  <si>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</si>
  <si>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</si>
  <si>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</si>
  <si>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</si>
  <si>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</si>
  <si>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</si>
  <si>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</si>
  <si>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</si>
  <si>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</si>
  <si>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</si>
  <si>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</si>
  <si>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</si>
  <si>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</si>
  <si>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</si>
  <si>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</si>
  <si>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</si>
  <si>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</si>
  <si>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</si>
  <si>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</si>
  <si>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</si>
  <si>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</si>
  <si>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</si>
  <si>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</si>
  <si>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</si>
  <si>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</si>
  <si>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</si>
  <si>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</si>
  <si>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</si>
  <si>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</si>
  <si>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</si>
  <si>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</si>
  <si>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</si>
  <si>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</si>
  <si>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</si>
  <si>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</si>
  <si>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</si>
  <si>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</si>
  <si>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</si>
  <si>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</si>
  <si>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</si>
  <si>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</si>
  <si>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</si>
  <si>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</si>
  <si>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</si>
  <si>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</si>
  <si>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</si>
  <si>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</si>
  <si>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</si>
  <si>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</si>
  <si>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</si>
  <si>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</si>
  <si>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</si>
  <si>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</si>
  <si>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</si>
  <si>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</si>
  <si>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</si>
  <si>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</si>
  <si>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</si>
  <si>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</si>
  <si>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</si>
  <si>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</si>
  <si>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</si>
  <si>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</si>
  <si>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</si>
  <si>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</si>
  <si>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</si>
  <si>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</si>
  <si>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</si>
  <si>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</si>
  <si>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</si>
  <si>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</si>
  <si>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</si>
  <si>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</si>
  <si>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</si>
  <si>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</si>
  <si>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</si>
  <si>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</si>
  <si>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</si>
  <si>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</si>
  <si>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</si>
  <si>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</si>
  <si>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</si>
  <si>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</si>
  <si>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</si>
  <si>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</si>
  <si>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</si>
  <si>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</si>
  <si>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</si>
  <si>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</si>
  <si>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</si>
  <si>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</si>
  <si>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</si>
  <si>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</si>
  <si>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</si>
  <si>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</si>
  <si>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</si>
  <si>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</si>
  <si>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</si>
  <si>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</si>
  <si>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</si>
  <si>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</si>
  <si>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</si>
  <si>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</si>
  <si>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</si>
  <si>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</si>
  <si>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</si>
  <si>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</si>
  <si>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</si>
  <si>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</si>
  <si>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</si>
  <si>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</si>
  <si>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</si>
  <si>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</si>
  <si>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</si>
  <si>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</si>
  <si>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</si>
  <si>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</si>
  <si>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</si>
  <si>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</si>
  <si>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</si>
  <si>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</si>
  <si>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</si>
  <si>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</si>
  <si>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</si>
  <si>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</si>
  <si>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</si>
  <si>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</si>
  <si>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</si>
  <si>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</si>
  <si>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</si>
  <si>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</si>
  <si>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</si>
  <si>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</si>
  <si>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</si>
  <si>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</si>
  <si>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</si>
  <si>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</si>
  <si>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</si>
  <si>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</si>
  <si>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</si>
  <si>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</si>
  <si>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</si>
  <si>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</si>
  <si>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</si>
  <si>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</si>
  <si>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</si>
  <si>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</si>
  <si>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</si>
  <si>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</si>
  <si>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</si>
  <si>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</si>
  <si>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</si>
  <si>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</si>
  <si>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</si>
  <si>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</si>
  <si>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</si>
  <si>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</si>
  <si>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</si>
  <si>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</si>
  <si>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</si>
  <si>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</si>
  <si>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</si>
  <si>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</si>
  <si>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</si>
  <si>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</si>
  <si>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</si>
  <si>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</si>
  <si>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</si>
  <si>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</si>
  <si>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</si>
  <si>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</si>
  <si>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</si>
  <si>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</si>
  <si>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</si>
  <si>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</si>
  <si>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</si>
  <si>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</si>
  <si>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</si>
  <si>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</si>
  <si>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</si>
  <si>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</si>
  <si>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</si>
  <si>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</si>
  <si>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</si>
  <si>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</si>
  <si>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</si>
  <si>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</si>
  <si>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</si>
  <si>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</si>
  <si>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</si>
  <si>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</si>
  <si>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</si>
  <si>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</si>
  <si>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</si>
  <si>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</si>
  <si>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</si>
  <si>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</si>
  <si>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</si>
  <si>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</si>
  <si>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</si>
  <si>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</si>
  <si>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</si>
  <si>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</si>
  <si>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</si>
  <si>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</si>
  <si>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</si>
  <si>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</si>
  <si>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</si>
  <si>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</si>
  <si>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</si>
  <si>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</si>
  <si>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</si>
  <si>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</si>
  <si>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</si>
  <si>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</si>
  <si>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</si>
  <si>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</si>
  <si>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</si>
  <si>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</si>
  <si>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</si>
  <si>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</si>
  <si>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</si>
  <si>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</si>
  <si>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</si>
  <si>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</si>
  <si>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</si>
  <si>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</si>
  <si>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</si>
  <si>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</si>
  <si>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</si>
  <si>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</si>
  <si>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</si>
  <si>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</si>
  <si>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</si>
  <si>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</si>
  <si>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</si>
  <si>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</si>
  <si>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</si>
  <si>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</si>
  <si>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</si>
  <si>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</si>
  <si>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</si>
  <si>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</si>
  <si>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</si>
  <si>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</si>
  <si>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</si>
  <si>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</si>
  <si>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</si>
  <si>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</si>
  <si>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</si>
  <si>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</si>
  <si>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</si>
  <si>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</si>
  <si>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</si>
  <si>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</si>
  <si>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</si>
  <si>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</si>
  <si>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</si>
  <si>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</si>
  <si>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</si>
  <si>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</si>
  <si>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</si>
  <si>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</si>
  <si>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</si>
  <si>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</si>
  <si>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</si>
  <si>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</si>
  <si>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</si>
  <si>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</si>
  <si>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</si>
  <si>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</si>
  <si>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</si>
  <si>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</si>
  <si>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</si>
  <si>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</si>
  <si>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</si>
  <si>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</si>
  <si>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</si>
  <si>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</si>
  <si>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</si>
  <si>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</si>
  <si>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</si>
  <si>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</si>
  <si>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</si>
  <si>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</si>
  <si>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</si>
  <si>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</si>
  <si>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</si>
  <si>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</si>
  <si>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</si>
  <si>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</si>
  <si>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</si>
  <si>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</si>
  <si>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</si>
  <si>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</si>
  <si>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</si>
  <si>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</si>
  <si>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</si>
  <si>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</si>
  <si>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</si>
  <si>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</si>
  <si>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</si>
  <si>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</si>
  <si>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</si>
  <si>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</si>
  <si>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</si>
  <si>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</si>
  <si>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</si>
  <si>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</si>
  <si>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</si>
  <si>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</si>
  <si>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</si>
  <si>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</si>
  <si>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</si>
  <si>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</si>
  <si>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</si>
  <si>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</si>
  <si>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</si>
  <si>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</si>
  <si>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</si>
  <si>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</si>
  <si>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</si>
  <si>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</si>
  <si>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</si>
  <si>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</si>
  <si>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</si>
  <si>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</si>
  <si>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</si>
  <si>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</si>
  <si>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</si>
  <si>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</si>
  <si>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</si>
  <si>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</si>
  <si>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</si>
  <si>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</si>
  <si>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</si>
  <si>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</si>
  <si>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</si>
  <si>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</si>
  <si>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</si>
  <si>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</si>
  <si>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</si>
  <si>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</si>
  <si>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</si>
  <si>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</si>
  <si>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</si>
  <si>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</si>
  <si>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</si>
  <si>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</si>
  <si>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</si>
  <si>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</si>
  <si>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</si>
  <si>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</si>
  <si>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</si>
  <si>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</si>
  <si>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</si>
  <si>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</si>
  <si>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</si>
  <si>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</si>
  <si>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</si>
  <si>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</si>
  <si>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</si>
  <si>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</si>
  <si>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</si>
  <si>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</si>
  <si>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</si>
  <si>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</si>
  <si>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</si>
  <si>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</si>
  <si>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</si>
  <si>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</si>
  <si>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</si>
  <si>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</si>
  <si>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</si>
  <si>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</si>
  <si>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</si>
  <si>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</si>
  <si>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</si>
  <si>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</si>
  <si>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</si>
  <si>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</si>
  <si>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</si>
  <si>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</si>
  <si>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</si>
  <si>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</si>
  <si>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</si>
  <si>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</si>
  <si>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</si>
  <si>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</si>
  <si>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</si>
  <si>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</si>
  <si>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</si>
  <si>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</si>
  <si>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</si>
  <si>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</si>
  <si>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</si>
  <si>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</si>
  <si>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</si>
  <si>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</si>
  <si>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</si>
  <si>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</si>
  <si>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</si>
  <si>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</si>
  <si>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</si>
  <si>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</si>
  <si>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</si>
  <si>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</si>
  <si>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</si>
  <si>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</si>
  <si>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</si>
  <si>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</si>
  <si>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</si>
  <si>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</si>
  <si>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</si>
  <si>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</si>
  <si>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</si>
  <si>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</si>
  <si>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</si>
  <si>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</si>
  <si>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</si>
  <si>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</si>
  <si>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</si>
  <si>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</si>
  <si>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</si>
  <si>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</si>
  <si>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</si>
  <si>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</si>
  <si>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</si>
  <si>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</si>
  <si>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</si>
  <si>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</si>
  <si>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</si>
  <si>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</si>
  <si>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</si>
  <si>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</si>
  <si>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</si>
  <si>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</si>
  <si>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</si>
  <si>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</si>
  <si>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</si>
  <si>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</si>
  <si>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</si>
  <si>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</si>
  <si>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</si>
  <si>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</si>
  <si>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</si>
  <si>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</si>
  <si>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</si>
  <si>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</si>
  <si>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</si>
  <si>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</si>
  <si>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</si>
  <si>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</si>
  <si>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</si>
  <si>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</si>
  <si>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</si>
  <si>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</si>
  <si>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</si>
  <si>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</si>
  <si>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</si>
  <si>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</si>
  <si>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</si>
  <si>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</si>
  <si>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</si>
  <si>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</si>
  <si>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</si>
  <si>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</si>
  <si>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</si>
  <si>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</si>
  <si>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</si>
  <si>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</si>
  <si>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</si>
  <si>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</si>
  <si>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</si>
  <si>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</si>
  <si>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</si>
  <si>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</si>
  <si>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</si>
  <si>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</si>
  <si>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</si>
  <si>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</si>
  <si>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</si>
  <si>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</si>
  <si>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</si>
  <si>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</si>
  <si>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</si>
  <si>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</si>
  <si>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</si>
  <si>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</si>
  <si>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</si>
  <si>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</si>
  <si>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</si>
  <si>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</si>
  <si>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</si>
  <si>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</si>
  <si>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</si>
  <si>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</si>
  <si>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</si>
  <si>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</si>
  <si>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</si>
  <si>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</si>
  <si>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</si>
  <si>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</si>
  <si>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</si>
  <si>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</si>
  <si>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</si>
  <si>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</si>
  <si>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</si>
  <si>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</si>
  <si>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</si>
  <si>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</si>
  <si>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</si>
  <si>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</si>
  <si>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</si>
  <si>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</si>
  <si>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</si>
  <si>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</si>
  <si>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</si>
  <si>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</si>
  <si>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</si>
  <si>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</si>
  <si>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</si>
  <si>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</si>
  <si>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</si>
  <si>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</si>
  <si>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</si>
  <si>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</si>
  <si>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</si>
  <si>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</si>
  <si>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</si>
  <si>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</si>
  <si>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</si>
  <si>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</si>
  <si>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</si>
  <si>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</si>
  <si>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</si>
  <si>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</si>
  <si>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</si>
  <si>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</si>
  <si>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</si>
  <si>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</si>
  <si>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</si>
  <si>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</si>
  <si>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</si>
  <si>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</si>
  <si>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</si>
  <si>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</si>
  <si>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</si>
  <si>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</si>
  <si>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</si>
  <si>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</si>
  <si>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</si>
  <si>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</si>
  <si>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</si>
  <si>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</si>
  <si>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</si>
  <si>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</si>
  <si>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</si>
  <si>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</si>
  <si>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</si>
  <si>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</si>
  <si>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</si>
  <si>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</si>
  <si>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</si>
  <si>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</si>
  <si>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</si>
  <si>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</si>
  <si>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</si>
  <si>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</si>
  <si>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</si>
  <si>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</si>
  <si>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</si>
  <si>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</si>
  <si>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</si>
  <si>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</si>
  <si>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</si>
  <si>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</si>
  <si>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</si>
  <si>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</si>
  <si>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</si>
  <si>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</si>
  <si>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</si>
  <si>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</si>
  <si>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</si>
  <si>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</si>
  <si>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</si>
  <si>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</si>
  <si>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</si>
  <si>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</si>
  <si>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</si>
  <si>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</si>
  <si>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</si>
  <si>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</si>
  <si>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</si>
  <si>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</si>
  <si>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</si>
  <si>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</si>
  <si>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</si>
  <si>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</si>
  <si>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</si>
  <si>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</si>
  <si>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</si>
  <si>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</si>
  <si>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</si>
  <si>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</si>
  <si>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</si>
  <si>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</si>
  <si>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</si>
  <si>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</si>
  <si>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</si>
  <si>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</si>
  <si>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</si>
  <si>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</si>
  <si>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</si>
  <si>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</si>
  <si>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</si>
  <si>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</si>
  <si>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</si>
  <si>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</si>
  <si>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</si>
  <si>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</si>
  <si>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</si>
  <si>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</si>
  <si>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</si>
  <si>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</si>
  <si>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</si>
  <si>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</si>
  <si>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</si>
  <si>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</si>
  <si>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</si>
  <si>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</si>
  <si>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</si>
  <si>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</si>
  <si>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</si>
  <si>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</si>
  <si>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</si>
  <si>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</si>
  <si>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</si>
  <si>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</si>
  <si>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</si>
  <si>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</si>
  <si>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</si>
  <si>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</si>
  <si>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</si>
  <si>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</si>
  <si>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</si>
  <si>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</si>
  <si>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</si>
  <si>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</si>
  <si>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</si>
  <si>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</si>
  <si>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</si>
  <si>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</si>
  <si>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</si>
  <si>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</si>
  <si>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</si>
  <si>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</si>
  <si>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</si>
  <si>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</si>
  <si>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</si>
  <si>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</si>
  <si>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</si>
  <si>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</si>
  <si>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</si>
  <si>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</si>
  <si>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</si>
  <si>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</si>
  <si>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</si>
  <si>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</si>
  <si>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</si>
  <si>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</si>
  <si>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</si>
  <si>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</si>
  <si>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</si>
  <si>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</si>
  <si>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</si>
  <si>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</si>
  <si>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</si>
  <si>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</si>
  <si>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</si>
  <si>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</si>
  <si>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</si>
  <si>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</si>
  <si>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</si>
  <si>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</si>
  <si>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</si>
  <si>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</si>
  <si>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</si>
  <si>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</si>
  <si>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</si>
  <si>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</si>
  <si>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</si>
  <si>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</si>
  <si>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</si>
  <si>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</si>
  <si>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</si>
  <si>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</si>
  <si>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</si>
  <si>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</si>
  <si>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</si>
  <si>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</si>
  <si>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</si>
  <si>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</si>
  <si>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</si>
  <si>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</si>
  <si>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</si>
  <si>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</si>
  <si>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</si>
  <si>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</si>
  <si>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</si>
  <si>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</si>
  <si>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</si>
  <si>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</si>
  <si>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</si>
  <si>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</si>
  <si>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</si>
  <si>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</si>
  <si>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</si>
  <si>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</si>
  <si>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</si>
  <si>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</si>
  <si>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</si>
  <si>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</si>
  <si>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</si>
  <si>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</si>
  <si>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</si>
  <si>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</si>
  <si>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</si>
  <si>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</si>
  <si>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</si>
  <si>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</si>
  <si>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</si>
  <si>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</si>
  <si>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</si>
  <si>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</si>
  <si>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</si>
  <si>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</si>
  <si>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</si>
  <si>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</si>
  <si>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</si>
  <si>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</si>
  <si>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</si>
  <si>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</si>
  <si>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</si>
  <si>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</si>
  <si>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</si>
  <si>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</si>
  <si>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</si>
  <si>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</si>
  <si>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</si>
  <si>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</si>
  <si>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</si>
  <si>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</si>
  <si>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</si>
  <si>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</si>
  <si>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</si>
  <si>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</si>
  <si>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</si>
  <si>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</si>
  <si>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</si>
  <si>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</si>
  <si>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</si>
  <si>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</si>
  <si>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</si>
  <si>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</si>
  <si>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</si>
  <si>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</si>
  <si>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</si>
  <si>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</si>
  <si>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</si>
  <si>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</si>
  <si>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</si>
  <si>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</si>
  <si>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</si>
  <si>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</si>
  <si>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</si>
  <si>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</si>
  <si>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</si>
  <si>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</si>
  <si>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</si>
  <si>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</si>
  <si>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</si>
  <si>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</si>
  <si>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</si>
  <si>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</si>
  <si>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</si>
  <si>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</si>
  <si>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</si>
  <si>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</si>
  <si>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</si>
  <si>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</si>
  <si>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</si>
  <si>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</si>
  <si>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</si>
  <si>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</si>
  <si>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</si>
  <si>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</si>
  <si>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</si>
  <si>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</si>
  <si>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</si>
  <si>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</si>
  <si>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</si>
  <si>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</si>
  <si>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</si>
  <si>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</si>
  <si>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</si>
  <si>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</si>
  <si>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</si>
  <si>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</si>
  <si>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</si>
  <si>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</si>
  <si>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</si>
  <si>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</si>
  <si>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</si>
  <si>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</si>
  <si>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</si>
  <si>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</si>
  <si>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</si>
  <si>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</si>
  <si>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</si>
  <si>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</si>
  <si>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</si>
  <si>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</si>
  <si>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</si>
  <si>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</si>
  <si>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</si>
  <si>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</si>
  <si>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</si>
  <si>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</si>
  <si>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</si>
  <si>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</si>
  <si>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</si>
  <si>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</si>
  <si>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</si>
  <si>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</si>
  <si>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</si>
  <si>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</si>
  <si>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</si>
  <si>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</si>
  <si>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</si>
  <si>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</si>
  <si>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</si>
  <si>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</si>
  <si>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</si>
  <si>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</si>
  <si>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</si>
  <si>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</si>
  <si>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</si>
  <si>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</si>
  <si>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</si>
  <si>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</si>
  <si>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</si>
  <si>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</si>
  <si>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</si>
  <si>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</si>
  <si>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</si>
  <si>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</si>
  <si>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</si>
  <si>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</si>
  <si>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</si>
  <si>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</si>
  <si>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</si>
  <si>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</si>
  <si>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</si>
  <si>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</si>
  <si>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</si>
  <si>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</si>
  <si>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</si>
  <si>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</si>
  <si>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</si>
  <si>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</si>
  <si>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</si>
  <si>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</si>
  <si>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</si>
  <si>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</si>
  <si>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</si>
  <si>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</si>
  <si>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</si>
  <si>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</si>
  <si>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</si>
  <si>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</si>
  <si>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</si>
  <si>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</si>
  <si>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</si>
  <si>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</si>
  <si>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</si>
  <si>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</si>
  <si>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</si>
  <si>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</si>
  <si>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</si>
  <si>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</si>
  <si>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</si>
  <si>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</si>
  <si>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</si>
  <si>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</si>
  <si>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</si>
  <si>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</si>
  <si>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</si>
  <si>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</si>
  <si>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</si>
  <si>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</si>
  <si>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</si>
  <si>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</si>
  <si>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</si>
  <si>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</si>
  <si>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</si>
  <si>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</si>
  <si>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</si>
  <si>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</si>
  <si>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</si>
  <si>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</si>
  <si>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</si>
  <si>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</si>
  <si>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</si>
  <si>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</si>
  <si>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</si>
  <si>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</si>
  <si>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</si>
  <si>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</si>
  <si>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</si>
  <si>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</si>
  <si>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</si>
  <si>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</si>
  <si>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</si>
  <si>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</si>
  <si>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</si>
  <si>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</si>
  <si>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</si>
  <si>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</si>
  <si>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</si>
  <si>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</si>
  <si>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</si>
  <si>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</si>
  <si>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</si>
  <si>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</si>
  <si>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</si>
  <si>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</si>
  <si>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</si>
  <si>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</si>
  <si>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</si>
  <si>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</si>
  <si>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</si>
  <si>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</si>
  <si>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</si>
  <si>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</si>
  <si>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</si>
  <si>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</si>
  <si>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</si>
  <si>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</si>
  <si>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</si>
  <si>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</si>
  <si>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</si>
  <si>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</si>
  <si>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</si>
  <si>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</si>
  <si>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</si>
  <si>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</si>
  <si>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</si>
  <si>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</si>
  <si>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</si>
  <si>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</si>
  <si>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</si>
  <si>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</si>
  <si>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</si>
  <si>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</si>
  <si>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</si>
  <si>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</si>
  <si>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</si>
  <si>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</si>
  <si>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</si>
  <si>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</si>
  <si>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</si>
  <si>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</si>
  <si>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</si>
  <si>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</si>
  <si>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</si>
  <si>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</si>
  <si>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</si>
  <si>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</si>
  <si>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</si>
  <si>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</si>
  <si>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</si>
  <si>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</si>
  <si>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</si>
  <si>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</si>
  <si>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</si>
  <si>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</si>
  <si>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</si>
  <si>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</si>
  <si>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</si>
  <si>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</si>
  <si>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</si>
  <si>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</si>
  <si>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</si>
  <si>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</si>
  <si>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</si>
  <si>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</si>
  <si>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</si>
  <si>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</si>
  <si>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</si>
  <si>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</si>
  <si>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</si>
  <si>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</si>
  <si>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</si>
  <si>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</si>
  <si>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</si>
  <si>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</si>
  <si>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</si>
  <si>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</si>
  <si>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</si>
  <si>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</si>
  <si>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</si>
  <si>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</si>
  <si>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</si>
  <si>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</si>
  <si>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</si>
  <si>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</si>
  <si>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</si>
  <si>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</si>
  <si>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</si>
  <si>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</si>
  <si>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</si>
  <si>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</si>
  <si>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</si>
  <si>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</si>
  <si>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</si>
  <si>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</si>
  <si>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</si>
  <si>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</si>
  <si>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</si>
  <si>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</si>
  <si>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</si>
  <si>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</si>
  <si>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</si>
  <si>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</si>
  <si>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</si>
  <si>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</si>
  <si>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</si>
  <si>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</si>
  <si>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</si>
  <si>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</si>
  <si>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</si>
  <si>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</si>
  <si>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</si>
  <si>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</si>
  <si>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</si>
  <si>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</si>
  <si>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</si>
  <si>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</si>
  <si>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</si>
  <si>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</si>
  <si>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</si>
  <si>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</si>
  <si>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</si>
  <si>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</si>
  <si>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</si>
  <si>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</si>
  <si>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</si>
  <si>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</si>
  <si>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</si>
  <si>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</si>
  <si>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</si>
  <si>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</si>
  <si>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</si>
  <si>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</si>
  <si>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</si>
  <si>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</si>
  <si>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</si>
  <si>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</si>
  <si>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</si>
  <si>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</si>
  <si>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</si>
  <si>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</si>
  <si>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</si>
  <si>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</si>
  <si>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</si>
  <si>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</si>
  <si>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</si>
  <si>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</si>
  <si>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</si>
  <si>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</si>
  <si>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</si>
  <si>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</si>
  <si>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</si>
  <si>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</si>
  <si>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</si>
  <si>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</si>
  <si>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</si>
  <si>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</si>
  <si>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</si>
  <si>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</si>
  <si>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</si>
  <si>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</si>
  <si>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</si>
  <si>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</si>
  <si>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</si>
  <si>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</si>
  <si>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</si>
  <si>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</si>
  <si>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</si>
  <si>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</si>
  <si>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</si>
  <si>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</si>
  <si>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</si>
  <si>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</si>
  <si>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</si>
  <si>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</si>
  <si>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</si>
  <si>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</si>
  <si>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</si>
  <si>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</si>
  <si>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</si>
  <si>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</si>
  <si>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</si>
  <si>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</si>
  <si>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</si>
  <si>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</si>
  <si>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</si>
  <si>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</si>
  <si>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</si>
  <si>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</si>
  <si>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</si>
  <si>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</si>
  <si>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</si>
  <si>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</si>
  <si>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</si>
  <si>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</si>
  <si>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</si>
  <si>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</si>
  <si>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</si>
  <si>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</si>
  <si>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</si>
  <si>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</si>
  <si>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</si>
  <si>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</si>
  <si>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</si>
  <si>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</si>
  <si>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</si>
  <si>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</si>
  <si>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</si>
  <si>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</si>
  <si>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</si>
  <si>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</si>
  <si>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</si>
  <si>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</si>
  <si>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</si>
  <si>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</si>
  <si>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</si>
  <si>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</si>
  <si>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</si>
  <si>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</si>
  <si>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</si>
  <si>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</si>
  <si>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</si>
  <si>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</si>
  <si>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</si>
  <si>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</si>
  <si>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</si>
  <si>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</si>
  <si>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</si>
  <si>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</si>
  <si>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</si>
  <si>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</si>
  <si>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</si>
  <si>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</si>
  <si>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</si>
  <si>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</si>
  <si>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</si>
  <si>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</si>
  <si>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</si>
  <si>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</si>
  <si>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</si>
  <si>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</si>
  <si>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</si>
  <si>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</si>
  <si>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</si>
  <si>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</si>
  <si>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</si>
  <si>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</si>
  <si>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</si>
  <si>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</si>
  <si>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</si>
  <si>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</si>
  <si>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</si>
  <si>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</si>
  <si>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</si>
  <si>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</si>
  <si>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</si>
  <si>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</si>
  <si>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</si>
  <si>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</si>
  <si>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</si>
  <si>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</si>
  <si>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</si>
  <si>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</si>
  <si>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</si>
  <si>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</si>
  <si>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</si>
  <si>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</si>
  <si>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</si>
  <si>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</si>
  <si>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</si>
  <si>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</si>
  <si>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</si>
  <si>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</si>
  <si>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</si>
  <si>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</si>
  <si>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</si>
  <si>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</si>
  <si>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</si>
  <si>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</si>
  <si>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</si>
  <si>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</si>
  <si>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</si>
  <si>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</si>
  <si>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</si>
  <si>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</si>
  <si>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</si>
  <si>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</si>
  <si>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</si>
  <si>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</si>
  <si>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</si>
  <si>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</si>
  <si>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</si>
  <si>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</si>
  <si>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</si>
  <si>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</si>
  <si>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</si>
  <si>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</si>
  <si>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</si>
  <si>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</si>
  <si>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</si>
  <si>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</si>
  <si>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</si>
  <si>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</si>
  <si>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</si>
  <si>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</si>
  <si>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</si>
  <si>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</si>
  <si>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</si>
  <si>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</si>
  <si>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</si>
  <si>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</si>
  <si>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</si>
  <si>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</si>
  <si>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</si>
  <si>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</si>
  <si>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</si>
  <si>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</si>
  <si>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</si>
  <si>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</si>
  <si>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</si>
  <si>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</si>
  <si>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</si>
  <si>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</si>
  <si>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</si>
  <si>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</si>
  <si>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</si>
  <si>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</si>
  <si>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</si>
  <si>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</si>
  <si>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</si>
  <si>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</si>
  <si>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</si>
  <si>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</si>
  <si>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</si>
  <si>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</si>
  <si>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</si>
  <si>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</si>
  <si>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</si>
  <si>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</si>
  <si>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</si>
  <si>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</si>
  <si>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</si>
  <si>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</si>
  <si>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</si>
  <si>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</si>
  <si>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</si>
  <si>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</si>
  <si>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</si>
  <si>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</si>
  <si>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</si>
  <si>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</si>
  <si>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</si>
  <si>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</si>
  <si>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</si>
  <si>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</si>
  <si>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</si>
  <si>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</si>
  <si>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</si>
  <si>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</si>
  <si>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</si>
  <si>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</si>
  <si>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</si>
  <si>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</si>
  <si>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</si>
  <si>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</si>
  <si>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</si>
  <si>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</si>
  <si>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</si>
  <si>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</si>
  <si>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</si>
  <si>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</si>
  <si>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</si>
  <si>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</si>
  <si>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</si>
  <si>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</si>
  <si>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</si>
  <si>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</si>
  <si>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</si>
  <si>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</si>
  <si>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</si>
  <si>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</si>
  <si>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</si>
  <si>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</si>
  <si>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</si>
  <si>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</si>
  <si>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</si>
  <si>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</si>
  <si>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</si>
  <si>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</si>
  <si>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</si>
  <si>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</si>
  <si>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</si>
  <si>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</si>
  <si>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</si>
  <si>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</si>
  <si>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</si>
  <si>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</si>
  <si>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</si>
  <si>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</si>
  <si>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</si>
  <si>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</si>
  <si>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</si>
  <si>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</si>
  <si>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</si>
  <si>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</si>
  <si>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</si>
  <si>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</si>
  <si>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</si>
  <si>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</si>
  <si>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</si>
  <si>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</si>
  <si>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</si>
  <si>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</si>
  <si>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</si>
  <si>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</si>
  <si>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</si>
  <si>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</si>
  <si>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</si>
  <si>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</si>
  <si>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</si>
  <si>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</si>
  <si>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</si>
  <si>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</si>
  <si>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</si>
  <si>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</si>
  <si>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</si>
  <si>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</si>
  <si>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</si>
  <si>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</si>
  <si>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</si>
  <si>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</si>
  <si>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</si>
  <si>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</si>
  <si>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</si>
  <si>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</si>
  <si>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</si>
  <si>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</si>
  <si>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</si>
  <si>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</si>
  <si>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</si>
  <si>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</si>
  <si>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</si>
  <si>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</si>
  <si>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</si>
  <si>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</si>
  <si>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</si>
  <si>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</si>
  <si>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</si>
  <si>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</si>
  <si>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</si>
  <si>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</si>
  <si>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</si>
  <si>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</si>
  <si>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</si>
  <si>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</si>
  <si>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</si>
  <si>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</si>
  <si>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</si>
  <si>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</si>
  <si>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</si>
  <si>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</si>
  <si>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</si>
  <si>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</si>
  <si>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</si>
  <si>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</si>
  <si>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</si>
  <si>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</si>
  <si>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</si>
  <si>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</si>
  <si>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</si>
  <si>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</si>
  <si>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</si>
  <si>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</si>
  <si>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</si>
  <si>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</si>
  <si>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</si>
  <si>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</si>
  <si>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</si>
  <si>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</si>
  <si>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</si>
  <si>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</si>
  <si>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</si>
  <si>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</si>
  <si>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</si>
  <si>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</si>
  <si>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</si>
  <si>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</si>
  <si>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</si>
  <si>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</si>
  <si>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</si>
  <si>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</si>
  <si>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</si>
  <si>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</si>
  <si>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</si>
  <si>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</si>
  <si>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</si>
  <si>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</si>
  <si>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</si>
  <si>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</si>
  <si>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</si>
  <si>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</si>
  <si>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</si>
  <si>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</si>
  <si>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</si>
  <si>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</si>
  <si>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</si>
  <si>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</si>
  <si>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</si>
  <si>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</si>
  <si>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</si>
  <si>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</si>
  <si>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</si>
  <si>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</si>
  <si>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</si>
  <si>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</si>
  <si>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</si>
  <si>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</si>
  <si>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</si>
  <si>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</si>
  <si>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</si>
  <si>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</si>
  <si>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</si>
  <si>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</si>
  <si>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</si>
  <si>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</si>
  <si>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</si>
  <si>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</si>
  <si>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</si>
  <si>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</si>
  <si>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</si>
  <si>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</si>
  <si>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</si>
  <si>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</si>
  <si>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</si>
  <si>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</si>
  <si>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</si>
  <si>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</si>
  <si>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</si>
  <si>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</si>
  <si>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</si>
  <si>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</si>
  <si>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</si>
  <si>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</si>
  <si>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</si>
  <si>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</si>
  <si>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</si>
  <si>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</si>
  <si>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</si>
  <si>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</si>
  <si>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</si>
  <si>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</si>
  <si>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</si>
  <si>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</si>
  <si>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</si>
  <si>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</si>
  <si>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</si>
  <si>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</si>
  <si>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</si>
  <si>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</si>
  <si>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</si>
  <si>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</si>
  <si>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</si>
  <si>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</si>
  <si>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</si>
  <si>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</si>
  <si>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</si>
  <si>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</si>
  <si>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</si>
  <si>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</si>
  <si>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</si>
  <si>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</si>
  <si>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</si>
  <si>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</si>
  <si>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</si>
  <si>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</si>
  <si>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</si>
  <si>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</si>
  <si>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</si>
  <si>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</si>
  <si>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</si>
  <si>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</si>
  <si>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</si>
  <si>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</si>
  <si>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</si>
  <si>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</si>
  <si>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</si>
  <si>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</si>
  <si>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</si>
  <si>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</si>
  <si>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</si>
  <si>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</si>
  <si>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</si>
  <si>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</si>
  <si>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</si>
  <si>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</si>
  <si>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</si>
  <si>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</si>
  <si>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</si>
  <si>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</si>
  <si>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</si>
  <si>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</si>
  <si>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</si>
  <si>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</si>
  <si>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</si>
  <si>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</si>
  <si>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</si>
  <si>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</si>
  <si>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</si>
  <si>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</si>
  <si>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</si>
  <si>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</si>
  <si>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</si>
  <si>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</si>
  <si>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</si>
  <si>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</si>
  <si>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</si>
  <si>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</si>
  <si>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</si>
  <si>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</si>
  <si>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</si>
  <si>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</si>
  <si>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</si>
  <si>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</si>
  <si>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</si>
  <si>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</si>
  <si>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</si>
  <si>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</si>
  <si>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</si>
  <si>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</si>
  <si>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</si>
  <si>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</si>
  <si>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</si>
  <si>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</si>
  <si>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</si>
  <si>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</si>
  <si>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</si>
  <si>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</si>
  <si>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</si>
  <si>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</si>
  <si>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</si>
  <si>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</si>
  <si>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</si>
  <si>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</si>
  <si>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</si>
  <si>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</si>
  <si>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</si>
  <si>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</si>
  <si>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</si>
  <si>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</si>
  <si>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</si>
  <si>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</si>
  <si>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</si>
  <si>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</si>
  <si>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</si>
  <si>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</si>
  <si>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</si>
  <si>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</si>
  <si>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</si>
  <si>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</si>
  <si>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</si>
  <si>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</si>
  <si>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</si>
  <si>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</si>
  <si>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</si>
  <si>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</si>
  <si>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</si>
  <si>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</si>
  <si>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</si>
  <si>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</si>
  <si>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</si>
  <si>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</si>
  <si>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</si>
  <si>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</si>
  <si>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</si>
  <si>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</si>
  <si>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</si>
  <si>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</si>
  <si>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</si>
  <si>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</si>
  <si>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</si>
  <si>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</si>
  <si>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</si>
  <si>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</si>
  <si>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</si>
  <si>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</si>
  <si>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</si>
  <si>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</si>
  <si>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</si>
  <si>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</si>
  <si>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</si>
  <si>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</si>
  <si>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</si>
  <si>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</si>
  <si>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</si>
  <si>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</si>
  <si>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</si>
  <si>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</si>
  <si>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</si>
  <si>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</si>
  <si>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</si>
  <si>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</si>
  <si>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</si>
  <si>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</si>
  <si>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</si>
  <si>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</si>
  <si>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</si>
  <si>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</si>
  <si>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</si>
  <si>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</si>
  <si>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</si>
  <si>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</si>
  <si>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</si>
  <si>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</si>
  <si>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</si>
  <si>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</si>
  <si>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</si>
  <si>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</si>
  <si>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</si>
  <si>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</si>
  <si>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</si>
  <si>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</si>
  <si>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</si>
  <si>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</si>
  <si>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</si>
  <si>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</si>
  <si>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</si>
  <si>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</si>
  <si>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</si>
  <si>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</si>
  <si>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</si>
  <si>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</si>
  <si>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</si>
  <si>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</si>
  <si>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</si>
  <si>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</si>
  <si>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</si>
  <si>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</si>
  <si>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</si>
  <si>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</si>
  <si>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</si>
  <si>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</si>
  <si>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</si>
  <si>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</si>
  <si>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</si>
  <si>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</si>
  <si>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</si>
  <si>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</si>
  <si>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</si>
  <si>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</si>
  <si>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</si>
  <si>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</si>
  <si>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</si>
  <si>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</si>
  <si>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</si>
  <si>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</si>
  <si>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</si>
  <si>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</si>
  <si>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</si>
  <si>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</si>
  <si>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</si>
  <si>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</si>
  <si>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</si>
  <si>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</si>
  <si>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</si>
  <si>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</si>
  <si>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</si>
  <si>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</si>
  <si>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</si>
  <si>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</si>
  <si>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</si>
  <si>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</si>
  <si>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</si>
  <si>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</si>
  <si>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</si>
  <si>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</si>
  <si>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</si>
  <si>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</si>
  <si>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</si>
  <si>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</si>
  <si>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</si>
  <si>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</si>
  <si>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</si>
  <si>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</si>
  <si>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</si>
  <si>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</si>
  <si>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</si>
  <si>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</si>
  <si>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</si>
  <si>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</si>
  <si>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</si>
  <si>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</si>
  <si>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</si>
  <si>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</si>
  <si>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</si>
  <si>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</si>
  <si>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</si>
  <si>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</si>
  <si>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</si>
  <si>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</si>
  <si>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</si>
  <si>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</si>
  <si>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</si>
  <si>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</si>
  <si>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</si>
  <si>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</si>
  <si>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</si>
  <si>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</si>
  <si>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</si>
  <si>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</si>
  <si>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</si>
  <si>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</si>
  <si>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</si>
  <si>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</si>
  <si>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</si>
  <si>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</si>
  <si>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</si>
  <si>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</si>
  <si>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</si>
  <si>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</si>
  <si>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</si>
  <si>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</si>
  <si>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</si>
  <si>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</si>
  <si>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</si>
  <si>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</si>
  <si>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</si>
  <si>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</si>
  <si>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</si>
  <si>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</si>
  <si>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</si>
  <si>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</si>
  <si>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</si>
  <si>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</si>
  <si>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</si>
  <si>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</si>
  <si>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</si>
  <si>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</si>
  <si>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</si>
  <si>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</si>
  <si>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</si>
  <si>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</si>
  <si>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</si>
  <si>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</si>
  <si>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</si>
  <si>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</si>
  <si>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</si>
  <si>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</si>
  <si>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</si>
  <si>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</si>
  <si>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</si>
  <si>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</si>
  <si>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</si>
  <si>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</si>
  <si>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</si>
  <si>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</si>
  <si>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</si>
  <si>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</si>
  <si>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</si>
  <si>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</si>
  <si>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</si>
  <si>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</si>
  <si>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</si>
  <si>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</si>
  <si>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</si>
  <si>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</si>
  <si>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</si>
  <si>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</si>
  <si>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</si>
  <si>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</si>
  <si>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</si>
  <si>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</si>
  <si>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</si>
  <si>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</si>
  <si>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</si>
  <si>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</si>
  <si>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</si>
  <si>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</si>
  <si>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</si>
  <si>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</si>
  <si>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</si>
  <si>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</si>
  <si>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</si>
  <si>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</si>
  <si>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</si>
  <si>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</si>
  <si>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</si>
  <si>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</si>
  <si>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</si>
  <si>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</si>
  <si>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</si>
  <si>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</si>
  <si>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</si>
  <si>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</si>
  <si>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</si>
  <si>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</si>
  <si>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</si>
  <si>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</si>
  <si>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</si>
  <si>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</si>
  <si>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</si>
  <si>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</si>
  <si>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</si>
  <si>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</si>
  <si>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</si>
  <si>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</si>
  <si>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</si>
  <si>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</si>
  <si>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</si>
  <si>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</si>
  <si>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</si>
  <si>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</si>
  <si>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</si>
  <si>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</si>
  <si>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</si>
  <si>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</si>
  <si>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</si>
  <si>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</si>
  <si>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</si>
  <si>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</si>
  <si>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</si>
  <si>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</si>
  <si>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</si>
  <si>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</si>
  <si>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</si>
  <si>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</si>
  <si>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</si>
  <si>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</si>
  <si>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</si>
  <si>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</si>
  <si>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</si>
  <si>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</si>
  <si>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</si>
  <si>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</si>
  <si>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</si>
  <si>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</si>
  <si>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</si>
  <si>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</si>
  <si>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</si>
  <si>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</si>
  <si>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</si>
  <si>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</si>
  <si>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</si>
  <si>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</si>
  <si>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</si>
  <si>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</si>
  <si>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</si>
  <si>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</si>
  <si>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</si>
  <si>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</si>
  <si>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</si>
  <si>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</si>
  <si>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</si>
  <si>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</si>
  <si>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</si>
  <si>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</si>
  <si>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</si>
  <si>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</si>
  <si>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</si>
  <si>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</si>
  <si>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</si>
  <si>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</si>
  <si>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</si>
  <si>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</si>
  <si>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</si>
  <si>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</si>
  <si>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</si>
  <si>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</si>
  <si>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</si>
  <si>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</si>
  <si>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</si>
  <si>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</si>
  <si>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</si>
  <si>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</si>
  <si>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</si>
  <si>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</si>
  <si>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</si>
  <si>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</si>
  <si>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</si>
  <si>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</si>
  <si>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</si>
  <si>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</si>
  <si>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</si>
  <si>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</si>
  <si>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</si>
  <si>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</si>
  <si>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</si>
  <si>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</si>
  <si>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</si>
  <si>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</si>
  <si>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</si>
  <si>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</si>
  <si>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</si>
  <si>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</si>
  <si>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</si>
  <si>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</si>
  <si>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</si>
  <si>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</si>
  <si>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</si>
  <si>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</si>
  <si>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</si>
  <si>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</si>
  <si>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</si>
  <si>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</si>
  <si>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</si>
  <si>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</si>
  <si>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</si>
  <si>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</si>
  <si>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</si>
  <si>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</si>
  <si>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</si>
  <si>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</si>
  <si>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</si>
  <si>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</si>
  <si>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</si>
  <si>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</si>
  <si>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</si>
  <si>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</si>
  <si>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</si>
  <si>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</si>
  <si>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</si>
  <si>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</si>
  <si>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</si>
  <si>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</si>
  <si>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</si>
  <si>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</si>
  <si>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</si>
  <si>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</si>
  <si>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</si>
  <si>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</si>
  <si>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</si>
  <si>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</si>
  <si>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</si>
  <si>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</si>
  <si>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</si>
  <si>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</si>
  <si>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</si>
  <si>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</si>
  <si>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</si>
  <si>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</si>
  <si>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</si>
  <si>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</si>
  <si>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</si>
  <si>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</si>
  <si>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</si>
  <si>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</si>
  <si>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</si>
  <si>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</si>
  <si>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</si>
  <si>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</si>
  <si>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</si>
  <si>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</si>
  <si>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</si>
  <si>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</si>
  <si>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</si>
  <si>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</si>
  <si>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</si>
  <si>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</si>
  <si>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</si>
  <si>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</si>
  <si>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</si>
  <si>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</si>
  <si>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</si>
  <si>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</si>
  <si>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</si>
  <si>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</si>
  <si>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</si>
  <si>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</si>
  <si>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</si>
  <si>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</si>
  <si>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</si>
  <si>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</si>
  <si>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</si>
  <si>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</si>
  <si>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</si>
  <si>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</si>
  <si>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</si>
  <si>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</si>
  <si>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</si>
  <si>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</si>
  <si>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</si>
  <si>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</si>
  <si>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</si>
  <si>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</si>
  <si>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</si>
  <si>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</si>
  <si>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</si>
  <si>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</si>
  <si>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</si>
  <si>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</si>
  <si>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</si>
  <si>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</si>
  <si>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</si>
  <si>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</si>
  <si>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</si>
  <si>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</si>
  <si>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</si>
  <si>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</si>
  <si>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</si>
  <si>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</si>
  <si>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</si>
  <si>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</si>
  <si>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</si>
  <si>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</si>
  <si>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</si>
  <si>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</si>
  <si>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</si>
  <si>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</si>
  <si>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</si>
  <si>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</si>
  <si>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</si>
  <si>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</si>
  <si>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</si>
  <si>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</si>
  <si>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</si>
  <si>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</si>
  <si>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</si>
  <si>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</si>
  <si>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</si>
  <si>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</si>
  <si>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</si>
  <si>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</si>
  <si>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</si>
  <si>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</si>
  <si>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</si>
  <si>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</si>
  <si>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</si>
  <si>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</si>
  <si>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</si>
  <si>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</si>
  <si>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</si>
  <si>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</si>
  <si>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</si>
  <si>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</si>
  <si>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</si>
  <si>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</si>
  <si>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</si>
  <si>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</si>
  <si>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</si>
  <si>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</si>
  <si>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</si>
  <si>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</si>
  <si>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</si>
  <si>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</si>
  <si>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</si>
  <si>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</si>
  <si>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</si>
  <si>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</si>
  <si>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</si>
  <si>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</si>
  <si>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</si>
  <si>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</si>
  <si>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</si>
  <si>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</si>
  <si>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</si>
  <si>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</si>
  <si>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</si>
  <si>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</si>
  <si>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</si>
  <si>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</si>
  <si>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</si>
  <si>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</si>
  <si>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</si>
  <si>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</si>
  <si>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</si>
  <si>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</si>
  <si>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</si>
  <si>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</si>
  <si>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</si>
  <si>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</si>
  <si>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</si>
  <si>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</si>
  <si>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</si>
  <si>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</si>
  <si>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</si>
  <si>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</si>
  <si>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</si>
  <si>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</si>
  <si>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</si>
  <si>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</si>
  <si>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</si>
  <si>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</si>
  <si>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</si>
  <si>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</si>
  <si>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</si>
  <si>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</si>
  <si>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</si>
  <si>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</si>
  <si>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</si>
  <si>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</si>
  <si>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</si>
  <si>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</si>
  <si>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</si>
  <si>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</si>
  <si>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</si>
  <si>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</si>
  <si>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</si>
  <si>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</si>
  <si>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</si>
  <si>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</si>
  <si>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</si>
  <si>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</si>
  <si>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</si>
  <si>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</si>
  <si>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</si>
  <si>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</si>
  <si>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</si>
  <si>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</si>
  <si>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</si>
  <si>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</si>
  <si>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</si>
  <si>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</si>
  <si>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</si>
  <si>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</si>
  <si>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</si>
  <si>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</si>
  <si>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</si>
  <si>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</si>
  <si>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</si>
  <si>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</si>
  <si>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</si>
  <si>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</si>
  <si>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</si>
  <si>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</si>
  <si>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</si>
  <si>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</si>
  <si>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</si>
  <si>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</si>
  <si>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</si>
  <si>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</si>
  <si>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</si>
  <si>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</si>
  <si>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</si>
  <si>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</si>
  <si>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</si>
  <si>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</si>
  <si>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</si>
  <si>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</si>
  <si>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</si>
  <si>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</si>
  <si>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</si>
  <si>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</si>
  <si>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</si>
  <si>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</si>
  <si>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</si>
  <si>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</si>
  <si>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</si>
  <si>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</si>
  <si>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</si>
  <si>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</si>
  <si>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</si>
  <si>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</si>
  <si>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</si>
  <si>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</si>
  <si>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</si>
  <si>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</si>
  <si>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</si>
  <si>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</si>
  <si>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</si>
  <si>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</si>
  <si>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</si>
  <si>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</si>
  <si>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</si>
  <si>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</si>
  <si>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</si>
  <si>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</si>
  <si>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</si>
  <si>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</si>
  <si>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</si>
  <si>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</si>
  <si>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</si>
  <si>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</si>
  <si>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</si>
  <si>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</si>
  <si>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</si>
  <si>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</si>
  <si>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</si>
  <si>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</si>
  <si>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</si>
  <si>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</si>
  <si>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</si>
  <si>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</si>
  <si>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</si>
  <si>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</si>
  <si>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</si>
  <si>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</si>
  <si>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</si>
  <si>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</si>
  <si>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</si>
  <si>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</si>
  <si>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</si>
  <si>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</si>
  <si>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</si>
  <si>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</si>
  <si>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</si>
  <si>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</si>
  <si>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</si>
  <si>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</si>
  <si>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</si>
  <si>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</si>
  <si>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</si>
  <si>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</si>
  <si>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</si>
  <si>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</si>
  <si>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</si>
  <si>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</si>
  <si>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</si>
  <si>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</si>
  <si>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</si>
  <si>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</si>
  <si>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</si>
  <si>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</si>
  <si>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</si>
  <si>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</si>
  <si>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</si>
  <si>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</si>
  <si>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</si>
  <si>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</si>
  <si>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</si>
  <si>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</si>
  <si>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</si>
  <si>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</si>
  <si>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</si>
  <si>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</si>
  <si>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</si>
  <si>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</si>
  <si>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</si>
  <si>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</si>
  <si>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</si>
  <si>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</si>
  <si>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</si>
  <si>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</si>
  <si>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</si>
  <si>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</si>
  <si>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</si>
  <si>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</si>
  <si>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</si>
  <si>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</si>
  <si>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</si>
  <si>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</si>
  <si>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</si>
  <si>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</si>
  <si>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</si>
  <si>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</si>
  <si>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</si>
  <si>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</si>
  <si>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</si>
  <si>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</si>
  <si>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</si>
  <si>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</si>
  <si>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</si>
  <si>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</si>
  <si>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</si>
  <si>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</si>
  <si>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</si>
  <si>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</si>
  <si>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</si>
  <si>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</si>
  <si>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</si>
  <si>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</si>
  <si>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</si>
  <si>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</si>
  <si>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</si>
  <si>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</si>
  <si>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</si>
  <si>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</si>
  <si>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</si>
  <si>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</si>
  <si>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</si>
  <si>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</si>
  <si>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</si>
  <si>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</si>
  <si>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</si>
  <si>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</si>
  <si>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</si>
  <si>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</si>
  <si>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</si>
  <si>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</si>
  <si>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</si>
  <si>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</si>
  <si>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</si>
  <si>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</si>
  <si>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</si>
  <si>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</si>
  <si>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</si>
  <si>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</si>
  <si>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</si>
  <si>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</si>
  <si>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</si>
  <si>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</si>
  <si>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</si>
  <si>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</si>
  <si>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</si>
  <si>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</si>
  <si>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</si>
  <si>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</si>
  <si>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</si>
  <si>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</si>
  <si>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</si>
  <si>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</si>
  <si>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</si>
  <si>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</si>
  <si>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</si>
  <si>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</si>
  <si>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</si>
  <si>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</si>
  <si>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</si>
  <si>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</si>
  <si>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</si>
  <si>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</si>
  <si>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</si>
  <si>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</si>
  <si>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</si>
  <si>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</si>
  <si>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</si>
  <si>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</si>
  <si>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</si>
  <si>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</si>
  <si>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</si>
  <si>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</si>
  <si>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</si>
  <si>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</si>
  <si>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</si>
  <si>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</si>
  <si>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</si>
  <si>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</si>
  <si>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</si>
  <si>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</si>
  <si>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</si>
  <si>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</si>
  <si>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</si>
  <si>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</si>
  <si>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</si>
  <si>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</si>
  <si>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</si>
  <si>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</si>
  <si>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</si>
  <si>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</si>
  <si>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</si>
  <si>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</si>
  <si>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</si>
  <si>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</si>
  <si>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</si>
  <si>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</si>
  <si>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</si>
  <si>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</si>
  <si>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</si>
  <si>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</si>
  <si>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</si>
  <si>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</si>
  <si>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</si>
  <si>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</si>
  <si>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</si>
  <si>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</si>
  <si>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</si>
  <si>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</si>
  <si>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</si>
  <si>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</si>
  <si>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</si>
  <si>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</si>
  <si>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</si>
  <si>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</si>
  <si>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</si>
  <si>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</si>
  <si>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</si>
  <si>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</si>
  <si>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</si>
  <si>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</si>
  <si>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</si>
  <si>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</si>
  <si>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</si>
  <si>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</si>
  <si>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</si>
  <si>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</si>
  <si>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</si>
  <si>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</si>
  <si>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</si>
  <si>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</si>
  <si>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</si>
  <si>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</si>
  <si>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</si>
  <si>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</si>
  <si>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</si>
  <si>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</si>
  <si>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</si>
  <si>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</si>
  <si>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</si>
  <si>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</si>
  <si>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</si>
  <si>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</si>
  <si>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</si>
  <si>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</si>
  <si>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</si>
  <si>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</si>
  <si>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</si>
  <si>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</si>
  <si>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</si>
  <si>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</si>
  <si>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</si>
  <si>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</si>
  <si>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</si>
  <si>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</si>
  <si>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</si>
  <si>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</si>
  <si>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</si>
  <si>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</si>
  <si>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</si>
  <si>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</si>
  <si>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</si>
  <si>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</si>
  <si>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</si>
  <si>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</si>
  <si>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</si>
  <si>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</si>
  <si>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</si>
  <si>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</si>
  <si>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</si>
  <si>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</si>
  <si>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</si>
  <si>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</si>
  <si>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</si>
  <si>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</si>
  <si>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</si>
  <si>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</si>
  <si>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</si>
  <si>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</si>
  <si>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</si>
  <si>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</si>
  <si>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</si>
  <si>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</si>
  <si>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</si>
  <si>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</si>
  <si>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</si>
  <si>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</si>
  <si>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</si>
  <si>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</si>
  <si>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</si>
  <si>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</si>
  <si>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</si>
  <si>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</si>
  <si>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</si>
  <si>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</si>
  <si>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</si>
  <si>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</si>
  <si>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</si>
  <si>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</si>
  <si>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</si>
  <si>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</si>
  <si>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</si>
  <si>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</si>
  <si>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</si>
  <si>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</si>
  <si>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</si>
  <si>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</si>
  <si>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</si>
  <si>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</si>
  <si>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</si>
  <si>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</si>
  <si>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</si>
  <si>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</si>
  <si>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</si>
  <si>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</si>
  <si>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</si>
  <si>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</si>
  <si>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</si>
  <si>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</si>
  <si>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</si>
  <si>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</si>
  <si>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</si>
  <si>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</si>
  <si>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</si>
  <si>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</si>
  <si>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</si>
  <si>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</si>
  <si>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</si>
  <si>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</si>
  <si>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</si>
  <si>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</si>
  <si>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</si>
  <si>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</si>
  <si>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</si>
  <si>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</si>
  <si>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</si>
  <si>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</si>
  <si>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</si>
  <si>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</si>
  <si>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</si>
  <si>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</si>
  <si>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</si>
  <si>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</si>
  <si>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</si>
  <si>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</si>
  <si>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</si>
  <si>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</si>
  <si>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</si>
  <si>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</si>
  <si>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</si>
  <si>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</si>
  <si>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</si>
  <si>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</si>
  <si>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</si>
  <si>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</si>
  <si>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</si>
  <si>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</si>
  <si>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</si>
  <si>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</si>
  <si>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</si>
  <si>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</si>
  <si>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</si>
  <si>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</si>
  <si>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</si>
  <si>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</si>
  <si>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</si>
  <si>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</si>
  <si>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</si>
  <si>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</si>
  <si>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</si>
  <si>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</si>
  <si>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</si>
  <si>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</si>
  <si>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</si>
  <si>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</si>
  <si>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</si>
  <si>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</si>
  <si>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</si>
  <si>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</si>
  <si>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</si>
  <si>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</si>
  <si>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</si>
  <si>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</si>
  <si>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</si>
  <si>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</si>
  <si>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</si>
  <si>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</si>
  <si>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</si>
  <si>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</si>
  <si>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</si>
  <si>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</si>
  <si>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</si>
  <si>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</si>
  <si>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</si>
  <si>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</si>
  <si>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</si>
  <si>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</si>
  <si>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</si>
  <si>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</si>
  <si>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</si>
  <si>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</si>
  <si>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</si>
  <si>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</si>
  <si>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</si>
  <si>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</si>
  <si>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</si>
  <si>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</si>
  <si>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</si>
  <si>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</si>
  <si>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</si>
  <si>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</si>
  <si>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</si>
  <si>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</si>
  <si>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</si>
  <si>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</si>
  <si>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</si>
  <si>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</si>
  <si>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</si>
  <si>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</si>
  <si>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</si>
  <si>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</si>
  <si>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</si>
  <si>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</si>
  <si>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</si>
  <si>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</si>
  <si>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</si>
  <si>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</si>
  <si>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</si>
  <si>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</si>
  <si>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</si>
  <si>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</si>
  <si>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</si>
  <si>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</si>
  <si>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</si>
  <si>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</si>
  <si>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</si>
  <si>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</si>
  <si>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</si>
  <si>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</si>
  <si>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</si>
  <si>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</si>
  <si>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</si>
  <si>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</si>
  <si>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</si>
  <si>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</si>
  <si>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</si>
  <si>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</si>
  <si>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</si>
  <si>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</si>
  <si>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</si>
  <si>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</si>
  <si>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</si>
  <si>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</si>
  <si>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</si>
  <si>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</si>
  <si>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</si>
  <si>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</si>
  <si>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</si>
  <si>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</si>
  <si>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</si>
  <si>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</si>
  <si>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</si>
  <si>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</si>
  <si>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</si>
  <si>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</si>
  <si>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</si>
  <si>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</si>
  <si>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</si>
  <si>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</si>
  <si>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</si>
  <si>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</si>
  <si>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</si>
  <si>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</si>
  <si>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</si>
  <si>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</si>
  <si>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</si>
  <si>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</si>
  <si>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</si>
  <si>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</si>
  <si>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</si>
  <si>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</si>
  <si>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</si>
  <si>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</si>
  <si>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</si>
  <si>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</si>
  <si>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</si>
  <si>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</si>
  <si>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</si>
  <si>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</si>
  <si>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</si>
  <si>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</si>
  <si>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</si>
  <si>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</si>
  <si>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</si>
  <si>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</si>
  <si>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</si>
  <si>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</si>
  <si>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</si>
  <si>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</si>
  <si>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</si>
  <si>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</si>
  <si>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</si>
  <si>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</si>
  <si>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</si>
  <si>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</si>
  <si>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</si>
  <si>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</si>
  <si>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</si>
  <si>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</si>
  <si>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</si>
  <si>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</si>
  <si>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</si>
  <si>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</si>
  <si>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</si>
  <si>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</si>
  <si>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</si>
  <si>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</si>
  <si>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</si>
  <si>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</si>
  <si>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</si>
  <si>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</si>
  <si>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</si>
  <si>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</si>
  <si>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</si>
  <si>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</si>
  <si>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</si>
  <si>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</si>
  <si>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</si>
  <si>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</si>
  <si>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</si>
  <si>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</si>
  <si>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</si>
  <si>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</si>
  <si>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</si>
  <si>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</si>
  <si>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</si>
  <si>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</si>
  <si>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</si>
  <si>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</si>
  <si>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</si>
  <si>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</si>
  <si>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</si>
  <si>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</si>
  <si>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</si>
  <si>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</si>
  <si>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</si>
  <si>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</si>
  <si>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</si>
  <si>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</si>
  <si>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</si>
  <si>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</si>
  <si>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</si>
  <si>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</si>
  <si>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</si>
  <si>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</si>
  <si>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</si>
  <si>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</si>
  <si>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</si>
  <si>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</si>
  <si>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</si>
  <si>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</si>
  <si>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</si>
  <si>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</si>
  <si>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</si>
  <si>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</si>
  <si>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</si>
  <si>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</si>
  <si>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</si>
  <si>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</si>
  <si>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</si>
  <si>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</si>
  <si>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</si>
  <si>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</si>
  <si>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</si>
  <si>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</si>
  <si>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</si>
  <si>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</si>
  <si>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</si>
  <si>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</si>
  <si>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</si>
  <si>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</si>
  <si>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</si>
  <si>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</si>
  <si>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</si>
  <si>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</si>
  <si>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</si>
  <si>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</si>
  <si>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</si>
  <si>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</si>
  <si>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</si>
  <si>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</si>
  <si>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</si>
  <si>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</si>
  <si>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</si>
  <si>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</si>
  <si>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</si>
  <si>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</si>
  <si>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</si>
  <si>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</si>
  <si>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</si>
  <si>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</si>
  <si>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</si>
  <si>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</si>
  <si>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</si>
  <si>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</si>
  <si>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</si>
  <si>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</si>
  <si>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</si>
  <si>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</si>
  <si>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</si>
  <si>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</si>
  <si>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</si>
  <si>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</si>
  <si>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</si>
  <si>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</si>
  <si>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</si>
  <si>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</si>
  <si>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</si>
  <si>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</si>
  <si>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</si>
  <si>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</si>
  <si>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</si>
  <si>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</si>
  <si>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</si>
  <si>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</si>
  <si>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</si>
  <si>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</si>
  <si>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</si>
  <si>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</si>
  <si>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</si>
  <si>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</si>
  <si>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</si>
  <si>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</si>
  <si>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</si>
  <si>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</si>
  <si>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</si>
  <si>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</si>
  <si>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</si>
  <si>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</si>
  <si>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</si>
  <si>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</si>
  <si>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</si>
  <si>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</si>
  <si>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</si>
  <si>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</si>
  <si>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</si>
  <si>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</si>
  <si>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</si>
  <si>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</si>
  <si>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</si>
  <si>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</si>
  <si>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</si>
  <si>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</si>
  <si>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</si>
  <si>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</si>
  <si>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</si>
  <si>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</si>
  <si>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</si>
  <si>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</si>
  <si>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</si>
  <si>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</si>
  <si>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</si>
  <si>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</si>
  <si>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</si>
  <si>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</si>
  <si>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</si>
  <si>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</si>
  <si>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</si>
  <si>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</si>
  <si>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</si>
  <si>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</si>
  <si>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</si>
  <si>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</si>
  <si>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</si>
  <si>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</si>
  <si>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</si>
  <si>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</si>
  <si>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</si>
  <si>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</si>
  <si>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</si>
  <si>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</si>
  <si>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</si>
  <si>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</si>
  <si>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</si>
  <si>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</si>
  <si>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</si>
  <si>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</si>
  <si>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</si>
  <si>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</si>
  <si>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</si>
  <si>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</si>
  <si>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</si>
  <si>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</si>
  <si>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</si>
  <si>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</si>
  <si>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</si>
  <si>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</si>
  <si>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</si>
  <si>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</si>
  <si>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</si>
  <si>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</si>
  <si>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</si>
  <si>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</si>
  <si>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</si>
  <si>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</si>
  <si>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</si>
  <si>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</si>
  <si>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</si>
  <si>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</si>
  <si>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</si>
  <si>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</si>
  <si>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</si>
  <si>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</si>
  <si>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</si>
  <si>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</si>
  <si>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</si>
  <si>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</si>
  <si>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</si>
  <si>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</si>
  <si>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</si>
  <si>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</si>
  <si>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</si>
  <si>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</si>
  <si>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</si>
  <si>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</si>
  <si>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</si>
  <si>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</si>
  <si>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</si>
  <si>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</si>
  <si>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</si>
  <si>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</si>
  <si>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</si>
  <si>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</si>
  <si>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</si>
  <si>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</si>
  <si>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</si>
  <si>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</si>
  <si>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</si>
  <si>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</si>
  <si>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</si>
  <si>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</si>
  <si>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</si>
  <si>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</si>
  <si>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</si>
  <si>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</si>
  <si>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</si>
  <si>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</si>
  <si>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</si>
  <si>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</si>
  <si>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</si>
  <si>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</si>
  <si>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</si>
  <si>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</si>
  <si>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</si>
  <si>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</si>
  <si>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</si>
  <si>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</si>
  <si>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</si>
  <si>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</si>
  <si>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</si>
  <si>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</si>
  <si>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</si>
  <si>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</si>
  <si>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</si>
  <si>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</si>
  <si>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</si>
  <si>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</si>
  <si>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</si>
  <si>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</si>
  <si>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</si>
  <si>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</si>
  <si>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</si>
  <si>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</si>
  <si>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</si>
  <si>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</si>
  <si>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</si>
  <si>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</si>
  <si>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</si>
  <si>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</si>
  <si>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</si>
  <si>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</si>
  <si>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</si>
  <si>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</si>
  <si>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</si>
  <si>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</si>
  <si>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</si>
  <si>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</si>
  <si>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</si>
  <si>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</si>
  <si>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</si>
  <si>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</si>
  <si>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</si>
  <si>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</si>
  <si>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</si>
  <si>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</si>
  <si>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</si>
  <si>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</si>
  <si>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</si>
  <si>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</si>
  <si>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</si>
  <si>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</si>
  <si>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</si>
  <si>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</si>
  <si>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</si>
  <si>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</si>
  <si>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</si>
  <si>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</si>
  <si>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</si>
  <si>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</si>
  <si>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</si>
  <si>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</si>
  <si>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</si>
  <si>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</si>
  <si>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</si>
  <si>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</si>
  <si>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</si>
  <si>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</si>
  <si>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</si>
  <si>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</si>
  <si>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</si>
  <si>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</si>
  <si>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</si>
  <si>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</si>
  <si>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</si>
  <si>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</si>
  <si>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</si>
  <si>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</si>
  <si>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</si>
  <si>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</si>
  <si>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</si>
  <si>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</si>
  <si>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</si>
  <si>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</si>
  <si>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</si>
  <si>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</si>
  <si>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</si>
  <si>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</si>
  <si>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</si>
  <si>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</si>
  <si>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</si>
  <si>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</si>
  <si>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</si>
  <si>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</si>
  <si>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</si>
  <si>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</si>
  <si>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</si>
  <si>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</si>
  <si>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</si>
  <si>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</si>
  <si>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</si>
  <si>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</si>
  <si>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</si>
  <si>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</si>
  <si>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</si>
  <si>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</si>
  <si>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</si>
  <si>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</si>
  <si>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</si>
  <si>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</si>
  <si>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</si>
  <si>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</si>
  <si>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</si>
  <si>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</si>
  <si>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</si>
  <si>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</si>
  <si>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</si>
  <si>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</si>
  <si>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</si>
  <si>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</si>
  <si>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</si>
  <si>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</si>
  <si>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</si>
  <si>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</si>
  <si>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</si>
  <si>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</si>
  <si>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</si>
  <si>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</si>
  <si>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</si>
  <si>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</si>
  <si>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</si>
  <si>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</si>
  <si>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</si>
  <si>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</si>
  <si>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</si>
  <si>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</si>
  <si>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</si>
  <si>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</si>
  <si>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</si>
  <si>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</si>
  <si>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</si>
  <si>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</si>
  <si>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</si>
  <si>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</si>
  <si>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</si>
  <si>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</si>
  <si>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</si>
  <si>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</si>
  <si>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</si>
  <si>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</si>
  <si>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</si>
  <si>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</si>
  <si>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</si>
  <si>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</si>
  <si>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</si>
  <si>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</si>
  <si>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</si>
  <si>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</si>
  <si>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</si>
  <si>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</si>
  <si>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</si>
  <si>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</si>
  <si>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</si>
  <si>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</si>
  <si>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</si>
  <si>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</si>
  <si>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</si>
  <si>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</si>
  <si>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</si>
  <si>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</si>
  <si>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</si>
  <si>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</si>
  <si>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</si>
  <si>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</si>
  <si>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</si>
  <si>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</si>
  <si>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</si>
  <si>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</si>
  <si>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</si>
  <si>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</si>
  <si>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</si>
  <si>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</si>
  <si>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</si>
  <si>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</si>
  <si>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</si>
  <si>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</si>
  <si>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</si>
  <si>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</si>
  <si>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</si>
  <si>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</si>
  <si>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</si>
  <si>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</si>
  <si>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</si>
  <si>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</si>
  <si>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</si>
  <si>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</si>
  <si>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</si>
  <si>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</si>
  <si>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</si>
  <si>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</si>
  <si>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</si>
  <si>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</si>
  <si>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</si>
  <si>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</si>
  <si>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</si>
  <si>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</si>
  <si>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</si>
  <si>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</si>
  <si>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</si>
  <si>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</si>
  <si>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</si>
  <si>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</si>
  <si>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</si>
  <si>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</si>
  <si>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</si>
  <si>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</si>
  <si>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</si>
  <si>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</si>
  <si>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</si>
  <si>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</si>
  <si>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</si>
  <si>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</si>
  <si>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</si>
  <si>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</si>
  <si>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</si>
  <si>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</si>
  <si>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</si>
  <si>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</si>
  <si>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</si>
  <si>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</si>
  <si>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</si>
  <si>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</si>
  <si>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</si>
  <si>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</si>
  <si>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</si>
  <si>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</si>
  <si>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</si>
  <si>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</si>
  <si>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</si>
  <si>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</si>
  <si>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</si>
  <si>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</si>
  <si>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</si>
  <si>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</si>
  <si>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</si>
  <si>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</si>
  <si>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</si>
  <si>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</si>
  <si>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</si>
  <si>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</si>
  <si>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</si>
  <si>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</si>
  <si>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</si>
  <si>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</si>
  <si>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</si>
  <si>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</si>
  <si>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</si>
  <si>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</si>
  <si>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</si>
  <si>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</si>
  <si>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</si>
  <si>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</si>
  <si>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</si>
  <si>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</si>
  <si>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</si>
  <si>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</si>
  <si>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</si>
  <si>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</si>
  <si>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</si>
  <si>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</si>
  <si>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</si>
  <si>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</si>
  <si>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</si>
  <si>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</si>
  <si>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</si>
  <si>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</si>
  <si>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</si>
  <si>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</si>
  <si>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</si>
  <si>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</si>
  <si>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</si>
  <si>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</si>
  <si>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</si>
  <si>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</si>
  <si>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</si>
  <si>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</si>
  <si>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</si>
  <si>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</si>
  <si>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</si>
  <si>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</si>
  <si>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</si>
  <si>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</si>
  <si>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</si>
  <si>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</si>
  <si>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</si>
  <si>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</si>
  <si>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</si>
  <si>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</si>
  <si>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</si>
  <si>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</si>
  <si>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</si>
  <si>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</si>
  <si>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</si>
  <si>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</si>
  <si>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</si>
  <si>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</si>
  <si>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</si>
  <si>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</si>
  <si>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</si>
  <si>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</si>
  <si>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</si>
  <si>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</si>
  <si>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</si>
  <si>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</si>
  <si>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</si>
  <si>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</si>
  <si>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</si>
  <si>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</si>
  <si>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</si>
  <si>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</si>
  <si>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</si>
  <si>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</si>
  <si>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</si>
  <si>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</si>
  <si>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</si>
  <si>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</si>
  <si>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</si>
  <si>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</si>
  <si>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</si>
  <si>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</si>
  <si>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</si>
  <si>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</si>
  <si>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</si>
  <si>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</si>
  <si>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</si>
  <si>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</si>
  <si>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</si>
  <si>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</si>
  <si>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</si>
  <si>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</si>
  <si>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</si>
  <si>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</si>
  <si>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</si>
  <si>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</si>
  <si>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</si>
  <si>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</si>
  <si>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</si>
  <si>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</si>
  <si>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</si>
  <si>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</si>
  <si>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</si>
  <si>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</si>
  <si>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</si>
  <si>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</si>
  <si>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</si>
  <si>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</si>
  <si>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</si>
  <si>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</si>
  <si>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</si>
  <si>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</si>
  <si>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</si>
  <si>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</si>
  <si>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</si>
  <si>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</si>
  <si>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</si>
  <si>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</si>
  <si>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</si>
  <si>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</si>
  <si>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</si>
  <si>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</si>
  <si>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</si>
  <si>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</si>
  <si>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</si>
  <si>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</si>
  <si>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</si>
  <si>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</si>
  <si>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</si>
  <si>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</si>
  <si>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</si>
  <si>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</si>
  <si>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</si>
  <si>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</si>
  <si>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</si>
  <si>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</si>
  <si>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</si>
  <si>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</si>
  <si>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</si>
  <si>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</si>
  <si>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</si>
  <si>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</si>
  <si>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</si>
  <si>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</si>
  <si>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</si>
  <si>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</si>
  <si>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</si>
  <si>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</si>
  <si>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</si>
  <si>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</si>
  <si>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</si>
  <si>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</si>
  <si>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</si>
  <si>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</si>
  <si>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</si>
  <si>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</si>
  <si>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</si>
  <si>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</si>
  <si>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</si>
  <si>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</si>
  <si>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</si>
  <si>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</si>
  <si>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</si>
  <si>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</si>
  <si>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</si>
  <si>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</si>
  <si>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</si>
  <si>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</si>
  <si>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</si>
  <si>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</si>
  <si>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</si>
  <si>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</si>
  <si>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</si>
  <si>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</si>
  <si>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</si>
  <si>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</si>
  <si>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</si>
  <si>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</si>
  <si>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</si>
  <si>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</si>
  <si>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</si>
  <si>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</si>
  <si>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</si>
  <si>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</si>
  <si>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</si>
  <si>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</si>
  <si>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</si>
  <si>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</si>
  <si>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</si>
  <si>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</si>
  <si>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</si>
  <si>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</si>
  <si>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</si>
  <si>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</si>
  <si>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</si>
  <si>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</si>
  <si>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</si>
  <si>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</si>
  <si>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</si>
  <si>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</si>
  <si>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</si>
  <si>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</si>
  <si>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</si>
  <si>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</si>
  <si>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</si>
  <si>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</si>
  <si>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</si>
  <si>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</si>
  <si>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</si>
  <si>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</si>
  <si>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</si>
  <si>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</si>
  <si>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</si>
  <si>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</si>
  <si>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</si>
  <si>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</si>
  <si>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</si>
  <si>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</si>
  <si>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</si>
  <si>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</si>
  <si>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</si>
  <si>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</si>
  <si>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</si>
  <si>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</si>
  <si>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</si>
  <si>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</si>
  <si>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</si>
  <si>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</si>
  <si>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</si>
  <si>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</si>
  <si>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</si>
  <si>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</si>
  <si>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</si>
  <si>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</si>
  <si>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</si>
  <si>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</si>
  <si>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</si>
  <si>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</si>
  <si>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</si>
  <si>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</si>
  <si>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</si>
  <si>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</si>
  <si>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</si>
  <si>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</si>
  <si>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</si>
  <si>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</si>
  <si>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</si>
  <si>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</si>
  <si>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</si>
  <si>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</si>
  <si>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</si>
  <si>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</si>
  <si>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</si>
  <si>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</si>
  <si>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</si>
  <si>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</si>
  <si>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</si>
  <si>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</si>
  <si>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</si>
  <si>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</si>
  <si>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</si>
  <si>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</si>
  <si>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</si>
  <si>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</si>
  <si>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</si>
  <si>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</si>
  <si>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</si>
  <si>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</si>
  <si>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</si>
  <si>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</si>
  <si>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</si>
  <si>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</si>
  <si>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</si>
  <si>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</si>
  <si>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</si>
  <si>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</si>
  <si>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</si>
  <si>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</si>
  <si>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</si>
  <si>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</si>
  <si>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</si>
  <si>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</si>
  <si>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</si>
  <si>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</si>
  <si>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</si>
  <si>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</si>
  <si>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</si>
  <si>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</si>
  <si>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</si>
  <si>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</si>
  <si>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</si>
  <si>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</si>
  <si>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</si>
  <si>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</si>
  <si>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</si>
  <si>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</si>
  <si>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</si>
  <si>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</si>
  <si>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</si>
  <si>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</si>
  <si>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</si>
  <si>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</si>
  <si>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</si>
  <si>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</si>
  <si>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</si>
  <si>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</si>
  <si>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</si>
  <si>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</si>
  <si>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</si>
  <si>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</si>
  <si>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</si>
  <si>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</si>
  <si>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</si>
  <si>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</si>
  <si>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</si>
  <si>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</si>
  <si>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</si>
  <si>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</si>
  <si>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</si>
  <si>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</si>
  <si>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</si>
  <si>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</si>
  <si>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</si>
  <si>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</si>
  <si>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</si>
  <si>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</si>
  <si>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</si>
  <si>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</si>
  <si>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</si>
  <si>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</si>
  <si>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</si>
  <si>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</si>
  <si>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</si>
  <si>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</si>
  <si>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</si>
  <si>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</si>
  <si>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</si>
  <si>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</si>
  <si>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</si>
  <si>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</si>
  <si>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</si>
  <si>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</si>
  <si>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</si>
  <si>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</si>
  <si>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</si>
  <si>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</si>
  <si>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</si>
  <si>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</si>
  <si>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</si>
  <si>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</si>
  <si>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</si>
  <si>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</si>
  <si>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</si>
  <si>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</si>
  <si>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</si>
  <si>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</si>
  <si>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</si>
  <si>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</si>
  <si>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</si>
  <si>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</si>
  <si>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</si>
  <si>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</si>
  <si>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</si>
  <si>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</si>
  <si>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</si>
  <si>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</si>
  <si>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</si>
  <si>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</si>
  <si>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</si>
  <si>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</si>
  <si>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</si>
  <si>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</si>
  <si>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</si>
  <si>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</si>
  <si>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</si>
  <si>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</si>
  <si>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</si>
  <si>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</si>
  <si>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</si>
  <si>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</si>
  <si>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</si>
  <si>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</si>
  <si>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</si>
  <si>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</si>
  <si>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</si>
  <si>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</si>
  <si>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</si>
  <si>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</si>
  <si>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</si>
  <si>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</si>
  <si>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</si>
  <si>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</si>
  <si>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</si>
  <si>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</si>
  <si>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</si>
  <si>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</si>
  <si>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</si>
  <si>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</si>
  <si>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</si>
  <si>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</si>
  <si>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</si>
  <si>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</si>
  <si>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</si>
  <si>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</si>
  <si>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</si>
  <si>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</si>
  <si>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</si>
  <si>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</si>
  <si>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</si>
  <si>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</si>
  <si>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</si>
  <si>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</si>
  <si>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</si>
  <si>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</si>
  <si>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</si>
  <si>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</si>
  <si>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</si>
  <si>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</si>
  <si>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</si>
  <si>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</si>
  <si>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</si>
  <si>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</si>
  <si>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</si>
  <si>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</si>
  <si>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</si>
  <si>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</si>
  <si>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</si>
  <si>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</si>
  <si>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</si>
  <si>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</si>
  <si>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</si>
  <si>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</si>
  <si>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</si>
  <si>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</si>
  <si>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</si>
  <si>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</si>
  <si>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</si>
  <si>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</si>
  <si>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</si>
  <si>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</si>
  <si>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</si>
  <si>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</si>
  <si>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</si>
  <si>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</si>
  <si>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</si>
  <si>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</si>
  <si>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</si>
  <si>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</si>
  <si>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</si>
  <si>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</si>
  <si>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</si>
  <si>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</si>
  <si>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</si>
  <si>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</si>
  <si>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</si>
  <si>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</si>
  <si>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</si>
  <si>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</si>
  <si>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</si>
  <si>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</si>
  <si>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</si>
  <si>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</si>
  <si>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</si>
  <si>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</si>
  <si>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</si>
  <si>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</si>
  <si>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</si>
  <si>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</si>
  <si>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</si>
  <si>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</si>
  <si>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</si>
  <si>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</si>
  <si>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</si>
  <si>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</si>
  <si>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</si>
  <si>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</si>
  <si>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</si>
  <si>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</si>
  <si>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</si>
  <si>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</si>
  <si>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</si>
  <si>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</si>
  <si>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</si>
  <si>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</si>
  <si>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</si>
  <si>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</si>
  <si>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</si>
  <si>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</si>
  <si>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</si>
  <si>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</si>
  <si>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</si>
  <si>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</si>
  <si>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</si>
  <si>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</si>
  <si>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</si>
  <si>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</si>
  <si>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</si>
  <si>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</si>
  <si>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</si>
  <si>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</si>
  <si>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</si>
  <si>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</si>
  <si>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</si>
  <si>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</si>
  <si>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</si>
  <si>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</si>
  <si>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</si>
  <si>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</si>
  <si>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</si>
  <si>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</si>
  <si>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</si>
  <si>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</si>
  <si>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</si>
  <si>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</si>
  <si>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</si>
  <si>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</si>
  <si>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</si>
  <si>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</si>
  <si>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</si>
  <si>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</si>
  <si>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</si>
  <si>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</si>
  <si>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</si>
  <si>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</si>
  <si>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</si>
  <si>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</si>
  <si>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</si>
  <si>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</si>
  <si>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</si>
  <si>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</si>
  <si>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</si>
  <si>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</si>
  <si>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</si>
  <si>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</si>
  <si>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</si>
  <si>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</si>
  <si>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</si>
  <si>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</si>
  <si>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</si>
  <si>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</si>
  <si>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</si>
  <si>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</si>
  <si>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</si>
  <si>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</si>
  <si>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</si>
  <si>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</si>
  <si>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</si>
  <si>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</si>
  <si>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</si>
  <si>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</si>
  <si>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</si>
  <si>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</si>
  <si>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</si>
  <si>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</si>
  <si>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</si>
  <si>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</si>
  <si>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</si>
  <si>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</si>
  <si>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</si>
  <si>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</si>
  <si>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</si>
  <si>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</si>
  <si>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</si>
  <si>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</si>
  <si>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</si>
  <si>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</si>
  <si>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</si>
  <si>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</si>
  <si>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</si>
  <si>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</si>
  <si>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</si>
  <si>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</si>
  <si>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</si>
  <si>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</si>
  <si>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</si>
  <si>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</si>
  <si>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</si>
  <si>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</si>
  <si>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</si>
  <si>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</si>
  <si>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</si>
  <si>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</si>
  <si>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</si>
  <si>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</si>
  <si>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</si>
  <si>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</si>
  <si>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</si>
  <si>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</si>
  <si>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</si>
  <si>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</si>
  <si>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</si>
  <si>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</si>
  <si>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</si>
  <si>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</si>
  <si>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</si>
  <si>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</si>
  <si>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</si>
  <si>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</si>
  <si>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</si>
  <si>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</si>
  <si>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</si>
  <si>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</si>
  <si>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</si>
  <si>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</si>
  <si>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</si>
  <si>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</si>
  <si>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</si>
  <si>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</si>
  <si>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</si>
  <si>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</si>
  <si>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</si>
  <si>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</si>
  <si>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</si>
  <si>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</si>
  <si>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</si>
  <si>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</si>
  <si>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</si>
  <si>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</si>
  <si>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</si>
  <si>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</si>
  <si>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</si>
  <si>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</si>
  <si>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</si>
  <si>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</si>
  <si>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</si>
  <si>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</si>
  <si>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</si>
  <si>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</si>
  <si>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</si>
  <si>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</si>
  <si>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</si>
  <si>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</si>
  <si>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</si>
  <si>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</si>
  <si>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</si>
  <si>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</si>
  <si>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</si>
  <si>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</si>
  <si>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</si>
  <si>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</si>
  <si>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</si>
  <si>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</si>
  <si>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</si>
  <si>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</si>
  <si>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</si>
  <si>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</si>
  <si>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</si>
  <si>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</si>
  <si>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</si>
  <si>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</si>
  <si>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</si>
  <si>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</si>
  <si>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</si>
  <si>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</si>
  <si>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</si>
  <si>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</si>
  <si>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</si>
  <si>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</si>
  <si>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</si>
  <si>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</si>
  <si>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</si>
  <si>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</si>
  <si>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</si>
  <si>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</si>
  <si>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</si>
  <si>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</si>
  <si>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</si>
  <si>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</si>
  <si>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</si>
  <si>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</si>
  <si>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</si>
  <si>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</si>
  <si>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</si>
  <si>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</si>
  <si>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</si>
  <si>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</si>
  <si>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</si>
  <si>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</si>
  <si>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</si>
  <si>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</si>
  <si>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</si>
  <si>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</si>
  <si>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</si>
  <si>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</si>
  <si>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</si>
  <si>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</si>
  <si>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</si>
  <si>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</si>
  <si>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</si>
  <si>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</si>
  <si>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</si>
  <si>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</si>
  <si>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</si>
  <si>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</si>
  <si>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</si>
  <si>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</si>
  <si>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</si>
  <si>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</si>
  <si>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</si>
  <si>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</si>
  <si>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</si>
  <si>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</si>
  <si>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</si>
  <si>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</si>
  <si>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</si>
  <si>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</si>
  <si>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</si>
  <si>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</si>
  <si>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</si>
  <si>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</si>
  <si>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</si>
  <si>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</si>
  <si>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</si>
  <si>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</si>
  <si>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</si>
  <si>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</si>
  <si>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</si>
  <si>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</si>
  <si>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</si>
  <si>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</si>
  <si>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</si>
  <si>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</si>
  <si>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</si>
  <si>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</si>
  <si>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</si>
  <si>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</si>
  <si>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</si>
  <si>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</si>
  <si>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</si>
  <si>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</si>
  <si>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</si>
  <si>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</si>
  <si>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</si>
  <si>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</si>
  <si>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</si>
  <si>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</si>
  <si>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</si>
  <si>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</si>
  <si>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</si>
  <si>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</si>
  <si>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</si>
  <si>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</si>
  <si>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</si>
  <si>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</si>
  <si>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</si>
  <si>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</si>
  <si>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</si>
  <si>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</si>
  <si>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</si>
  <si>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</si>
  <si>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</si>
  <si>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</si>
  <si>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</si>
  <si>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</si>
  <si>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</si>
  <si>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</si>
  <si>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</si>
  <si>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</si>
  <si>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</si>
  <si>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</si>
  <si>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</si>
  <si>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</si>
  <si>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</si>
  <si>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</si>
  <si>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</si>
  <si>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</si>
  <si>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</si>
  <si>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</si>
  <si>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</si>
  <si>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</si>
  <si>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</si>
  <si>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</si>
  <si>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</si>
  <si>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</si>
  <si>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</si>
  <si>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</si>
  <si>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</si>
  <si>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</si>
  <si>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</si>
  <si>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</si>
  <si>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</si>
  <si>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</si>
  <si>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</si>
  <si>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</si>
  <si>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</si>
  <si>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</si>
  <si>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</si>
  <si>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</si>
  <si>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</si>
  <si>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</si>
  <si>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</si>
  <si>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</si>
  <si>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</si>
  <si>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</si>
  <si>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</si>
  <si>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</si>
  <si>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</si>
  <si>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</si>
  <si>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</si>
  <si>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</si>
  <si>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</si>
  <si>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</si>
  <si>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</si>
  <si>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</si>
  <si>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</si>
  <si>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</si>
  <si>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</si>
  <si>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</si>
  <si>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</si>
  <si>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</si>
  <si>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</si>
  <si>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</si>
  <si>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</si>
  <si>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</si>
  <si>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</si>
  <si>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</si>
  <si>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</si>
  <si>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</si>
  <si>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</si>
  <si>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</si>
  <si>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</si>
  <si>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</si>
  <si>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</si>
  <si>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</si>
  <si>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</si>
  <si>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</si>
  <si>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</si>
  <si>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</si>
  <si>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</si>
  <si>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</si>
  <si>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</si>
  <si>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</si>
  <si>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</si>
  <si>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</si>
  <si>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</si>
  <si>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</si>
  <si>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</si>
  <si>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</si>
  <si>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</si>
  <si>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</si>
  <si>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</si>
  <si>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</si>
  <si>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</si>
  <si>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</si>
  <si>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</si>
  <si>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</si>
  <si>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</si>
  <si>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</si>
  <si>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</si>
  <si>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</si>
  <si>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</si>
  <si>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</si>
  <si>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</si>
  <si>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</si>
  <si>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</si>
  <si>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</si>
  <si>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</si>
  <si>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</si>
  <si>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</si>
  <si>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</si>
  <si>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</si>
  <si>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</si>
  <si>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</si>
  <si>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</si>
  <si>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</si>
  <si>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</si>
  <si>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</si>
  <si>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</si>
  <si>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</si>
  <si>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</si>
  <si>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</si>
  <si>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</si>
  <si>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</si>
  <si>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</si>
  <si>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</si>
  <si>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</si>
  <si>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</si>
  <si>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</si>
  <si>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</si>
  <si>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</si>
  <si>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</si>
  <si>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</si>
  <si>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</si>
  <si>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</si>
  <si>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</si>
  <si>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</si>
  <si>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</si>
  <si>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</si>
  <si>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</si>
  <si>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</si>
  <si>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</si>
  <si>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</si>
  <si>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</si>
  <si>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</si>
  <si>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</si>
  <si>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</si>
  <si>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</si>
  <si>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</si>
  <si>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</si>
  <si>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</si>
  <si>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</si>
  <si>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</si>
  <si>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</si>
  <si>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</si>
  <si>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</si>
  <si>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</si>
  <si>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</si>
  <si>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</si>
  <si>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</si>
  <si>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</si>
  <si>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</si>
  <si>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</si>
  <si>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</si>
  <si>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</si>
  <si>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</si>
  <si>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</si>
  <si>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</si>
  <si>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</si>
  <si>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</si>
  <si>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</si>
  <si>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</si>
  <si>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</si>
  <si>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</si>
  <si>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</si>
  <si>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</si>
  <si>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</si>
  <si>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</si>
  <si>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</si>
  <si>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</si>
  <si>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</si>
  <si>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</si>
  <si>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</si>
  <si>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</si>
  <si>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</si>
  <si>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</si>
  <si>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</si>
  <si>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</si>
  <si>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</si>
  <si>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</si>
  <si>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</si>
  <si>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</si>
  <si>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</si>
  <si>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</si>
  <si>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</si>
  <si>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</si>
  <si>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</si>
  <si>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</si>
  <si>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</si>
  <si>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</si>
  <si>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</si>
  <si>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</si>
  <si>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</si>
  <si>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</si>
  <si>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</si>
  <si>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</si>
  <si>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</si>
  <si>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</si>
  <si>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</si>
  <si>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</si>
  <si>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</si>
  <si>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</si>
  <si>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</si>
  <si>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</si>
  <si>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</si>
  <si>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</si>
  <si>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</si>
  <si>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</si>
  <si>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</si>
  <si>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</si>
  <si>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</si>
  <si>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</si>
  <si>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</si>
  <si>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</si>
  <si>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</si>
  <si>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</si>
  <si>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</si>
  <si>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</si>
  <si>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</si>
  <si>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</si>
  <si>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</si>
  <si>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</si>
  <si>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</si>
  <si>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</si>
  <si>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</si>
  <si>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</si>
  <si>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</si>
  <si>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</si>
  <si>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</si>
  <si>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</si>
  <si>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</si>
  <si>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</si>
  <si>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</si>
  <si>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</si>
  <si>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</si>
  <si>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</si>
  <si>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</si>
  <si>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</si>
  <si>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</si>
  <si>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</si>
  <si>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</si>
  <si>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</si>
  <si>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</si>
  <si>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</si>
  <si>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</si>
  <si>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</si>
  <si>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</si>
  <si>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</si>
  <si>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</si>
  <si>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</si>
  <si>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</si>
  <si>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</si>
  <si>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</si>
  <si>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</si>
  <si>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</si>
  <si>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</si>
  <si>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</si>
  <si>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</si>
  <si>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</si>
  <si>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</si>
  <si>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</si>
  <si>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</si>
  <si>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</si>
  <si>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</si>
  <si>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</si>
  <si>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</si>
  <si>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</si>
  <si>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</si>
  <si>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</si>
  <si>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</si>
  <si>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</si>
  <si>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</si>
  <si>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</si>
  <si>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</si>
  <si>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</si>
  <si>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</si>
  <si>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</si>
  <si>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</si>
  <si>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</si>
  <si>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</si>
  <si>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</si>
  <si>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</si>
  <si>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</si>
  <si>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</si>
  <si>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</si>
  <si>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</si>
  <si>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</si>
  <si>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</si>
  <si>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</si>
  <si>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</si>
  <si>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</si>
  <si>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</si>
  <si>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</si>
  <si>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</si>
  <si>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</si>
  <si>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</si>
  <si>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</si>
  <si>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</si>
  <si>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</si>
  <si>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</si>
  <si>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</si>
  <si>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</si>
  <si>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</si>
  <si>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</si>
  <si>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</si>
  <si>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</si>
  <si>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</si>
  <si>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</si>
  <si>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</si>
  <si>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</si>
  <si>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</si>
  <si>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</si>
  <si>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</si>
  <si>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</si>
  <si>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</si>
  <si>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</si>
  <si>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</si>
  <si>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</si>
  <si>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</si>
  <si>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</si>
  <si>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</si>
  <si>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</si>
  <si>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</si>
  <si>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</si>
  <si>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</si>
  <si>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</si>
  <si>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</si>
  <si>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</si>
  <si>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</si>
  <si>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</si>
  <si>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</si>
  <si>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</si>
  <si>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</si>
  <si>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</si>
  <si>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</si>
  <si>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</si>
  <si>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</si>
  <si>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</si>
  <si>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</si>
  <si>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</si>
  <si>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</si>
  <si>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</si>
  <si>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</si>
  <si>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</si>
  <si>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</si>
  <si>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</si>
  <si>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</si>
  <si>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</si>
  <si>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</si>
  <si>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</si>
  <si>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</si>
  <si>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</si>
  <si>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</si>
  <si>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</si>
  <si>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</si>
  <si>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</si>
  <si>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</si>
  <si>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</si>
  <si>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</si>
  <si>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</si>
  <si>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</si>
  <si>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</si>
  <si>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</si>
  <si>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</si>
  <si>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</si>
  <si>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</si>
  <si>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</si>
  <si>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</si>
  <si>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</si>
  <si>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</si>
  <si>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</si>
  <si>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</si>
  <si>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</si>
  <si>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</si>
  <si>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</si>
  <si>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</si>
  <si>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</si>
  <si>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</si>
  <si>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</si>
  <si>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</si>
  <si>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</si>
  <si>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</si>
  <si>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</si>
  <si>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</si>
  <si>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</si>
  <si>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</si>
  <si>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</si>
  <si>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</si>
  <si>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</si>
  <si>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</si>
  <si>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</si>
  <si>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</si>
  <si>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</si>
  <si>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</si>
  <si>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</si>
  <si>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</si>
  <si>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</si>
  <si>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</si>
  <si>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</si>
  <si>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</si>
  <si>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</si>
  <si>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</si>
  <si>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</si>
  <si>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</si>
  <si>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</si>
  <si>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</si>
  <si>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</si>
  <si>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</si>
  <si>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</si>
  <si>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</si>
  <si>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</si>
  <si>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</si>
  <si>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</si>
  <si>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</si>
  <si>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</si>
  <si>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</si>
  <si>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</si>
  <si>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</si>
  <si>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</si>
  <si>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</si>
  <si>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</si>
  <si>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</si>
  <si>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</si>
  <si>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</si>
  <si>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</si>
  <si>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</si>
  <si>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</si>
  <si>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</si>
  <si>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</si>
  <si>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</si>
  <si>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</si>
  <si>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</si>
  <si>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</si>
  <si>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</si>
  <si>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</si>
  <si>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</si>
  <si>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</si>
  <si>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</si>
  <si>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</si>
  <si>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</si>
  <si>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</si>
  <si>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</si>
  <si>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</si>
  <si>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</si>
  <si>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</si>
  <si>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</si>
  <si>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</si>
  <si>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</si>
  <si>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</si>
  <si>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</si>
  <si>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</si>
  <si>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</si>
  <si>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</si>
  <si>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</si>
  <si>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</si>
  <si>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</si>
  <si>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</si>
  <si>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</si>
  <si>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</si>
  <si>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</si>
  <si>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</si>
  <si>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</si>
  <si>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</si>
  <si>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</si>
  <si>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</si>
  <si>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</si>
  <si>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</si>
  <si>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</si>
  <si>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</si>
  <si>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</si>
  <si>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</si>
  <si>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</si>
  <si>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</si>
  <si>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</si>
  <si>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</si>
  <si>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</si>
  <si>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</si>
  <si>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</si>
  <si>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</si>
  <si>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</si>
  <si>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</si>
  <si>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</si>
  <si>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</si>
  <si>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</si>
  <si>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</si>
  <si>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</si>
  <si>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</si>
  <si>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</si>
  <si>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</si>
  <si>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</si>
  <si>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</si>
  <si>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</si>
  <si>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</si>
  <si>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</si>
  <si>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</si>
  <si>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</si>
  <si>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</si>
  <si>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</si>
  <si>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</si>
  <si>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</si>
  <si>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</si>
  <si>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</si>
  <si>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</si>
  <si>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</si>
  <si>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</si>
  <si>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</si>
  <si>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</si>
  <si>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</si>
  <si>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</si>
  <si>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</si>
  <si>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</si>
  <si>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</si>
  <si>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</si>
  <si>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</si>
  <si>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</si>
  <si>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</si>
  <si>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</si>
  <si>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</si>
  <si>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</si>
  <si>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</si>
  <si>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</si>
  <si>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</si>
  <si>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</si>
  <si>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</si>
  <si>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</si>
  <si>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</si>
  <si>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</si>
  <si>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</si>
  <si>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</si>
  <si>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</si>
  <si>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</si>
  <si>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</si>
  <si>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</si>
  <si>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</si>
  <si>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</si>
  <si>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</si>
  <si>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</si>
  <si>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</si>
  <si>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</si>
  <si>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</si>
  <si>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</si>
  <si>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</si>
  <si>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</si>
  <si>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</si>
  <si>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</si>
  <si>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</si>
  <si>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</si>
  <si>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</si>
  <si>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</si>
  <si>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</si>
  <si>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</si>
  <si>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</si>
  <si>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</si>
  <si>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</si>
  <si>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</si>
  <si>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</si>
  <si>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</si>
  <si>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</si>
  <si>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</si>
  <si>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</si>
  <si>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</si>
  <si>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</si>
  <si>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</si>
  <si>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</si>
  <si>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</si>
  <si>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</si>
  <si>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</si>
  <si>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</si>
  <si>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</si>
  <si>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</si>
  <si>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</si>
  <si>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</si>
  <si>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</si>
  <si>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</si>
  <si>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</si>
  <si>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</si>
  <si>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</si>
  <si>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</si>
  <si>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</si>
  <si>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</si>
  <si>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</si>
  <si>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</si>
  <si>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</si>
  <si>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</si>
  <si>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</si>
  <si>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</si>
  <si>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</si>
  <si>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</si>
  <si>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</si>
  <si>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</si>
  <si>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</si>
  <si>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</si>
  <si>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</si>
  <si>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</si>
  <si>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</si>
  <si>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</si>
  <si>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</si>
  <si>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</si>
  <si>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</si>
  <si>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</si>
  <si>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</si>
  <si>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</si>
  <si>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</si>
  <si>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</si>
  <si>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</si>
  <si>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</si>
  <si>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</si>
  <si>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</si>
  <si>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</si>
  <si>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</si>
  <si>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</si>
  <si>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</si>
  <si>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</si>
  <si>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</si>
  <si>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</si>
  <si>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</si>
  <si>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</si>
  <si>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</si>
  <si>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</si>
  <si>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</si>
  <si>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</si>
  <si>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</si>
  <si>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</si>
  <si>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</si>
  <si>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</si>
  <si>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</si>
  <si>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</si>
  <si>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</si>
  <si>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</si>
  <si>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</si>
  <si>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</si>
  <si>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</si>
  <si>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</si>
  <si>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</si>
  <si>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</si>
  <si>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</si>
  <si>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</si>
  <si>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</si>
  <si>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</si>
  <si>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</si>
  <si>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</si>
  <si>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</si>
  <si>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</si>
  <si>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</si>
  <si>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</si>
  <si>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</si>
  <si>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</si>
  <si>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</si>
  <si>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</si>
  <si>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</si>
  <si>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</si>
  <si>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</si>
  <si>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</si>
  <si>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</si>
  <si>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</si>
  <si>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</si>
  <si>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</si>
  <si>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</si>
  <si>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</si>
  <si>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</si>
  <si>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</si>
  <si>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</si>
  <si>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</si>
  <si>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</si>
  <si>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</si>
  <si>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</si>
  <si>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</si>
  <si>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</si>
  <si>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</si>
  <si>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</si>
  <si>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</si>
  <si>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</si>
  <si>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</si>
  <si>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</si>
  <si>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</si>
  <si>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</si>
  <si>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</si>
  <si>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</si>
  <si>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</si>
  <si>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</si>
  <si>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</si>
  <si>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</si>
  <si>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</si>
  <si>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</si>
  <si>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</si>
  <si>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</si>
  <si>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</si>
  <si>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</si>
  <si>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</si>
  <si>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</si>
  <si>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</si>
  <si>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</si>
  <si>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</si>
  <si>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</si>
  <si>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</si>
  <si>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</si>
  <si>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</si>
  <si>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</si>
  <si>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</si>
  <si>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</si>
  <si>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</si>
  <si>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</si>
  <si>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</si>
  <si>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</si>
  <si>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</si>
  <si>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</si>
  <si>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</si>
  <si>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</si>
  <si>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</si>
  <si>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</si>
  <si>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</si>
  <si>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</si>
  <si>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</si>
  <si>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</si>
  <si>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</si>
  <si>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</si>
  <si>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</si>
  <si>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</si>
  <si>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</si>
  <si>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</si>
  <si>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</si>
  <si>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</si>
  <si>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</si>
  <si>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</si>
  <si>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</si>
  <si>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</si>
  <si>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</si>
  <si>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</si>
  <si>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</si>
  <si>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</si>
  <si>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</si>
  <si>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</si>
  <si>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</si>
  <si>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</si>
  <si>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</si>
  <si>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</si>
  <si>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</si>
  <si>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</si>
  <si>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</si>
  <si>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</si>
  <si>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</si>
  <si>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</si>
  <si>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</si>
  <si>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</si>
  <si>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</si>
  <si>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</si>
  <si>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</si>
  <si>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</si>
  <si>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</si>
  <si>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</si>
  <si>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</si>
  <si>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</si>
  <si>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</si>
  <si>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</si>
  <si>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</si>
  <si>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</si>
  <si>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</si>
  <si>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</si>
  <si>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</si>
  <si>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</si>
  <si>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</si>
  <si>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</si>
  <si>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</si>
  <si>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</si>
  <si>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</si>
  <si>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</si>
  <si>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</si>
  <si>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</si>
  <si>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</si>
  <si>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</si>
  <si>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</si>
  <si>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</si>
  <si>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</si>
  <si>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</si>
  <si>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</si>
  <si>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</si>
  <si>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</si>
  <si>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</si>
  <si>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</si>
  <si>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</si>
  <si>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</si>
  <si>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</si>
  <si>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</si>
  <si>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</si>
  <si>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</si>
  <si>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</si>
  <si>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</si>
  <si>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</si>
  <si>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</si>
  <si>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</si>
  <si>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</si>
  <si>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</si>
  <si>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</si>
  <si>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</si>
  <si>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</si>
  <si>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</si>
  <si>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</si>
  <si>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</si>
  <si>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</si>
  <si>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</si>
  <si>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</si>
  <si>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</si>
  <si>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</si>
  <si>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</si>
  <si>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</si>
  <si>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</si>
  <si>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</si>
  <si>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</si>
  <si>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</si>
  <si>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</si>
  <si>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</si>
  <si>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</si>
  <si>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</si>
  <si>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</si>
  <si>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</si>
  <si>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</si>
  <si>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</si>
  <si>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</si>
  <si>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</si>
  <si>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</si>
  <si>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</si>
  <si>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</si>
  <si>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</si>
  <si>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</si>
  <si>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</si>
  <si>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</si>
  <si>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</si>
  <si>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</si>
  <si>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</si>
  <si>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</si>
  <si>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</si>
  <si>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</si>
  <si>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</si>
  <si>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</si>
  <si>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</si>
  <si>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</si>
  <si>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</si>
  <si>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</si>
  <si>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</si>
  <si>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</si>
  <si>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</si>
  <si>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</si>
  <si>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</si>
  <si>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</si>
  <si>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</si>
  <si>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</si>
  <si>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</si>
  <si>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</si>
  <si>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</si>
  <si>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</si>
  <si>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</si>
  <si>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</si>
  <si>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</si>
  <si>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</si>
  <si>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</si>
  <si>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</si>
  <si>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</si>
  <si>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</si>
  <si>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</si>
  <si>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</si>
  <si>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</si>
  <si>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</si>
  <si>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</si>
  <si>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</si>
  <si>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</si>
  <si>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</si>
  <si>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</si>
  <si>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</si>
  <si>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</si>
  <si>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</si>
  <si>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</si>
  <si>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</si>
  <si>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</si>
  <si>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</si>
  <si>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</si>
  <si>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</si>
  <si>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</si>
  <si>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</si>
  <si>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</si>
  <si>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</si>
  <si>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</si>
  <si>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</si>
  <si>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</si>
  <si>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</si>
  <si>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</si>
  <si>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</si>
  <si>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</si>
  <si>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</si>
  <si>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</si>
  <si>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</si>
  <si>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</si>
  <si>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</si>
  <si>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</si>
  <si>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</si>
  <si>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</si>
  <si>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</si>
  <si>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</si>
  <si>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</si>
  <si>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</si>
  <si>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</si>
  <si>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</si>
  <si>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</si>
  <si>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</si>
  <si>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</si>
  <si>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</si>
  <si>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</si>
  <si>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</si>
  <si>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</si>
  <si>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</si>
  <si>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</si>
  <si>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</si>
  <si>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</si>
  <si>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</si>
  <si>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</si>
  <si>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</si>
  <si>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</si>
  <si>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</si>
  <si>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</si>
  <si>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</si>
  <si>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</si>
  <si>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</si>
  <si>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</si>
  <si>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</si>
  <si>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</si>
  <si>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</si>
  <si>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</si>
  <si>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</si>
  <si>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</si>
  <si>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</si>
  <si>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</si>
  <si>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</si>
  <si>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</si>
  <si>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</si>
  <si>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</si>
  <si>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</si>
  <si>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</si>
  <si>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</si>
  <si>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</si>
  <si>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</si>
  <si>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</si>
  <si>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</si>
  <si>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</si>
  <si>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</si>
  <si>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</si>
  <si>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</si>
  <si>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</si>
  <si>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</si>
  <si>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</si>
  <si>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</si>
  <si>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</si>
  <si>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</si>
  <si>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</si>
  <si>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</si>
  <si>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</si>
  <si>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</si>
  <si>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</si>
  <si>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</si>
  <si>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</si>
  <si>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</si>
  <si>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</si>
  <si>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</si>
  <si>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</si>
  <si>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</si>
  <si>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</si>
  <si>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</si>
  <si>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</si>
  <si>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</si>
  <si>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</si>
  <si>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</si>
  <si>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</si>
  <si>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</si>
  <si>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</si>
  <si>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</si>
  <si>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</si>
  <si>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</si>
  <si>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</si>
  <si>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</si>
  <si>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</si>
  <si>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</si>
  <si>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</si>
  <si>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</si>
  <si>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</si>
  <si>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</si>
  <si>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</si>
  <si>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</si>
  <si>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</si>
  <si>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</si>
  <si>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</si>
  <si>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</si>
  <si>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</si>
  <si>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</si>
  <si>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</si>
  <si>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</si>
  <si>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</si>
  <si>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</si>
  <si>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</si>
  <si>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</si>
  <si>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</si>
  <si>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</si>
  <si>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</si>
  <si>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</si>
  <si>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</si>
  <si>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</si>
  <si>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</si>
  <si>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</si>
  <si>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</si>
  <si>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</si>
  <si>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</si>
  <si>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</si>
  <si>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</si>
  <si>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</si>
  <si>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</si>
  <si>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</si>
  <si>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</si>
  <si>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</si>
  <si>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</si>
  <si>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</si>
  <si>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</si>
  <si>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</si>
  <si>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</si>
  <si>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</si>
  <si>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</si>
  <si>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</si>
  <si>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</si>
  <si>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</si>
  <si>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</si>
  <si>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</si>
  <si>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</si>
  <si>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</si>
  <si>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</si>
  <si>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</si>
  <si>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</si>
  <si>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</si>
  <si>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</si>
  <si>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</si>
  <si>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</si>
  <si>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</si>
  <si>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</si>
  <si>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</si>
  <si>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</si>
  <si>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</si>
  <si>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</si>
  <si>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</si>
  <si>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</si>
  <si>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</si>
  <si>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</si>
  <si>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</si>
  <si>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</si>
  <si>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</si>
  <si>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</si>
  <si>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</si>
  <si>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</si>
  <si>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</si>
  <si>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</si>
  <si>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</si>
  <si>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</si>
  <si>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</si>
  <si>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</si>
  <si>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</si>
  <si>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</si>
  <si>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</si>
  <si>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</si>
  <si>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</si>
  <si>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</si>
  <si>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</si>
  <si>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</si>
  <si>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</si>
  <si>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</si>
  <si>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</si>
  <si>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</si>
  <si>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</si>
  <si>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</si>
  <si>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</si>
  <si>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</si>
  <si>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</si>
  <si>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</si>
  <si>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</si>
  <si>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</si>
  <si>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</si>
  <si>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</si>
  <si>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</si>
  <si>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</si>
  <si>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</si>
  <si>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</si>
  <si>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</si>
  <si>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</si>
  <si>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</si>
  <si>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</si>
  <si>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</si>
  <si>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</si>
  <si>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</si>
  <si>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</si>
  <si>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</si>
  <si>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</si>
  <si>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</si>
  <si>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</si>
  <si>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</si>
  <si>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</si>
  <si>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</si>
  <si>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</si>
  <si>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</si>
  <si>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</si>
  <si>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</si>
  <si>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</si>
  <si>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</si>
  <si>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</si>
  <si>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</si>
  <si>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</si>
  <si>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</si>
  <si>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</si>
  <si>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</si>
  <si>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</si>
  <si>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</si>
  <si>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</si>
  <si>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</si>
  <si>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</si>
  <si>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</si>
  <si>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</si>
  <si>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</si>
  <si>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</si>
  <si>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</si>
  <si>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</si>
  <si>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</si>
  <si>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</si>
  <si>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</si>
  <si>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</si>
  <si>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</si>
  <si>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</si>
  <si>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</si>
  <si>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</si>
  <si>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</si>
  <si>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</si>
  <si>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</si>
  <si>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</si>
  <si>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</si>
  <si>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</si>
  <si>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</si>
  <si>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</si>
  <si>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</si>
  <si>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</si>
  <si>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</si>
  <si>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</si>
  <si>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</si>
  <si>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</si>
  <si>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</si>
  <si>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</si>
  <si>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</si>
  <si>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</si>
  <si>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</si>
  <si>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</si>
  <si>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</si>
  <si>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</si>
  <si>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</si>
  <si>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</si>
  <si>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</si>
  <si>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</si>
  <si>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</si>
  <si>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</si>
  <si>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</si>
  <si>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</si>
  <si>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</si>
  <si>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</si>
  <si>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</si>
  <si>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</si>
  <si>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</si>
  <si>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</si>
  <si>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</si>
  <si>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</si>
  <si>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</si>
  <si>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</si>
  <si>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</si>
  <si>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</si>
  <si>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</si>
  <si>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</si>
  <si>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</si>
  <si>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</si>
  <si>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</si>
  <si>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</si>
  <si>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</si>
  <si>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</si>
  <si>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</si>
  <si>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</si>
  <si>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</si>
  <si>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</si>
  <si>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</si>
  <si>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</si>
  <si>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</si>
  <si>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</si>
  <si>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</si>
  <si>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</si>
  <si>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</si>
  <si>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</si>
  <si>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</si>
  <si>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</si>
  <si>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</si>
  <si>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</si>
  <si>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</si>
  <si>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</si>
  <si>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</si>
  <si>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</si>
  <si>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</si>
  <si>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</si>
  <si>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</si>
  <si>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</si>
  <si>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</si>
  <si>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</si>
  <si>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</si>
  <si>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</si>
  <si>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</si>
  <si>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</si>
  <si>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</si>
  <si>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</si>
  <si>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</si>
  <si>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</si>
  <si>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</si>
  <si>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</si>
  <si>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</si>
  <si>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</si>
  <si>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</si>
  <si>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</si>
  <si>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</si>
  <si>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</si>
  <si>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</si>
  <si>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</si>
  <si>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</si>
  <si>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</si>
  <si>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</si>
  <si>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</si>
  <si>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</si>
  <si>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</si>
  <si>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</si>
  <si>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</si>
  <si>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</si>
  <si>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</si>
  <si>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</si>
  <si>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</si>
  <si>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</si>
  <si>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</si>
  <si>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</si>
  <si>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</si>
  <si>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</si>
  <si>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</si>
  <si>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</si>
  <si>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</si>
  <si>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</si>
  <si>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</si>
  <si>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</si>
  <si>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</si>
  <si>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</si>
  <si>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</si>
  <si>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</si>
  <si>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</si>
  <si>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</si>
  <si>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</si>
  <si>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</si>
  <si>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</si>
  <si>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</si>
  <si>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</si>
  <si>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</si>
  <si>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</si>
  <si>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</si>
  <si>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</si>
  <si>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</si>
  <si>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</si>
  <si>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</si>
  <si>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</si>
  <si>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</si>
  <si>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</si>
  <si>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</si>
  <si>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</si>
  <si>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</si>
  <si>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</si>
  <si>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</si>
  <si>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</si>
  <si>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</si>
  <si>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</si>
  <si>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</si>
  <si>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</si>
  <si>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</si>
  <si>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</si>
  <si>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</si>
  <si>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</si>
  <si>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</si>
  <si>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</si>
  <si>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</si>
  <si>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</si>
  <si>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</si>
  <si>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</si>
  <si>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</si>
  <si>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</si>
  <si>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</si>
  <si>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</si>
  <si>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</si>
  <si>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</si>
  <si>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</si>
  <si>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</si>
  <si>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</si>
  <si>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</si>
  <si>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</si>
  <si>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</si>
  <si>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</si>
  <si>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</si>
  <si>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</si>
  <si>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</si>
  <si>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</si>
  <si>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</si>
  <si>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</si>
  <si>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</si>
  <si>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</si>
  <si>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</si>
  <si>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</si>
  <si>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</si>
  <si>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</si>
  <si>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</si>
  <si>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</si>
  <si>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</si>
  <si>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</si>
  <si>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</si>
  <si>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</si>
  <si>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</si>
  <si>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</si>
  <si>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</si>
  <si>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</si>
  <si>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</si>
  <si>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</si>
  <si>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</si>
  <si>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</si>
  <si>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</si>
  <si>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</si>
  <si>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</si>
  <si>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</si>
  <si>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</si>
  <si>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</si>
  <si>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</si>
  <si>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</si>
  <si>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</si>
  <si>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</si>
  <si>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</si>
  <si>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</si>
  <si>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</si>
  <si>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</si>
  <si>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</si>
  <si>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</si>
  <si>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</si>
  <si>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</si>
  <si>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</si>
  <si>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</si>
  <si>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</si>
  <si>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</si>
  <si>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</si>
  <si>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</si>
  <si>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</si>
  <si>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</si>
  <si>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</si>
  <si>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</si>
  <si>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</si>
  <si>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</si>
  <si>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</si>
  <si>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</si>
  <si>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</si>
  <si>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</si>
  <si>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</si>
  <si>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</si>
  <si>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</si>
  <si>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</si>
  <si>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</si>
  <si>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</si>
  <si>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</si>
  <si>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</si>
  <si>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</si>
  <si>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</si>
  <si>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</si>
  <si>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</si>
  <si>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</si>
  <si>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</si>
  <si>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</si>
  <si>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</si>
  <si>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</si>
  <si>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</si>
  <si>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</si>
  <si>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</si>
  <si>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</si>
  <si>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</si>
  <si>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</si>
  <si>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</si>
  <si>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</si>
  <si>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</si>
  <si>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</si>
  <si>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</si>
  <si>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</si>
  <si>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</si>
  <si>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</si>
  <si>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</si>
  <si>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</si>
  <si>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</si>
  <si>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</si>
  <si>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</si>
  <si>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</si>
  <si>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</si>
  <si>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</si>
  <si>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</si>
  <si>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</si>
  <si>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</si>
  <si>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</si>
  <si>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</si>
  <si>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</si>
  <si>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</si>
  <si>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</si>
  <si>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</si>
  <si>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</si>
  <si>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</si>
  <si>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</si>
  <si>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</si>
  <si>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</si>
  <si>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</si>
  <si>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</si>
  <si>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</si>
  <si>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</si>
  <si>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</si>
  <si>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</si>
  <si>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</si>
  <si>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</si>
  <si>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</si>
  <si>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</si>
  <si>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</si>
  <si>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</si>
  <si>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</si>
  <si>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</si>
  <si>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</si>
  <si>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</si>
  <si>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</si>
  <si>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</si>
  <si>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</si>
  <si>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</si>
  <si>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</si>
  <si>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</si>
  <si>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</si>
  <si>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</si>
  <si>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</si>
  <si>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</si>
  <si>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</si>
  <si>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</si>
  <si>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</si>
  <si>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</si>
  <si>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</si>
  <si>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</si>
  <si>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</si>
  <si>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</si>
  <si>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</si>
  <si>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</si>
  <si>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</si>
  <si>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</si>
  <si>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</si>
  <si>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</si>
  <si>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</si>
  <si>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</si>
  <si>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</si>
  <si>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</si>
  <si>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</si>
  <si>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</si>
  <si>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</si>
  <si>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</si>
  <si>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</si>
  <si>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</si>
  <si>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</si>
  <si>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</si>
  <si>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</si>
  <si>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</si>
  <si>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</si>
  <si>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</si>
  <si>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</si>
  <si>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</si>
  <si>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</si>
  <si>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</si>
  <si>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</si>
  <si>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</si>
  <si>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</si>
  <si>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</si>
  <si>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</si>
  <si>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</si>
  <si>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</si>
  <si>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</si>
  <si>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</si>
  <si>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</si>
  <si>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</si>
  <si>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</si>
  <si>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</si>
  <si>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</si>
  <si>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</si>
  <si>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</si>
  <si>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</si>
  <si>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</si>
  <si>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</si>
  <si>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</si>
  <si>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</si>
  <si>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</si>
  <si>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</si>
  <si>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</si>
  <si>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</si>
  <si>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</si>
  <si>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</si>
  <si>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</si>
  <si>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</si>
  <si>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</si>
  <si>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</si>
  <si>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</si>
  <si>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</si>
  <si>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</si>
  <si>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</si>
  <si>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</si>
  <si>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</si>
  <si>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</si>
  <si>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</si>
  <si>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</si>
  <si>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</si>
  <si>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</si>
  <si>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</si>
  <si>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</si>
  <si>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</si>
  <si>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</si>
  <si>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</si>
  <si>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</si>
  <si>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</si>
  <si>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</si>
  <si>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</si>
  <si>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</si>
  <si>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</si>
  <si>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</si>
  <si>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</si>
  <si>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</si>
  <si>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</si>
  <si>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</si>
  <si>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</si>
  <si>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</si>
  <si>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</si>
  <si>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</si>
  <si>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</si>
  <si>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</si>
  <si>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</si>
  <si>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</si>
  <si>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</si>
  <si>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</si>
  <si>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</si>
  <si>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</si>
  <si>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</si>
  <si>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</si>
  <si>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</si>
  <si>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</si>
  <si>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</si>
  <si>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</si>
  <si>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</si>
  <si>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</si>
  <si>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</si>
  <si>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</si>
  <si>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</si>
  <si>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</si>
  <si>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</si>
  <si>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</si>
  <si>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</si>
  <si>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</si>
  <si>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</si>
  <si>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</si>
  <si>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</si>
  <si>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</si>
  <si>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</si>
  <si>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</si>
  <si>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</si>
  <si>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</si>
  <si>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</si>
  <si>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</si>
  <si>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</si>
  <si>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</si>
  <si>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</si>
  <si>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</si>
  <si>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</si>
  <si>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</si>
  <si>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</si>
  <si>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</si>
  <si>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</si>
  <si>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</si>
  <si>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</si>
  <si>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</si>
  <si>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</si>
  <si>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</si>
  <si>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</si>
  <si>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</si>
  <si>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</si>
  <si>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</si>
  <si>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</si>
  <si>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</si>
  <si>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</si>
  <si>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</si>
  <si>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</si>
  <si>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</si>
  <si>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</si>
  <si>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</si>
  <si>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</si>
  <si>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</si>
  <si>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</si>
  <si>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</si>
  <si>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</si>
  <si>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</si>
  <si>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</si>
  <si>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</si>
  <si>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</si>
  <si>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</si>
  <si>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</si>
  <si>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</si>
  <si>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</si>
  <si>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</si>
  <si>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</si>
  <si>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</si>
  <si>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</si>
  <si>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</si>
  <si>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</si>
  <si>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</si>
  <si>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</si>
  <si>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</si>
  <si>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</si>
  <si>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</si>
  <si>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</si>
  <si>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</si>
  <si>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</si>
  <si>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</si>
  <si>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</si>
  <si>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</si>
  <si>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</si>
  <si>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</si>
  <si>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</si>
  <si>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</si>
  <si>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</si>
  <si>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</si>
  <si>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</si>
  <si>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</si>
  <si>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</si>
  <si>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</si>
  <si>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</si>
  <si>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</si>
  <si>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</si>
  <si>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</si>
  <si>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</si>
  <si>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</si>
  <si>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</si>
  <si>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</si>
  <si>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</si>
  <si>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</si>
  <si>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</si>
  <si>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</si>
  <si>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</si>
  <si>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</si>
  <si>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</si>
  <si>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</si>
  <si>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</si>
  <si>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</si>
  <si>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</si>
  <si>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</si>
  <si>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</si>
  <si>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</si>
  <si>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</si>
  <si>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</si>
  <si>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</si>
  <si>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</si>
  <si>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</si>
  <si>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</si>
  <si>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</si>
  <si>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</si>
  <si>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</si>
  <si>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</si>
  <si>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</si>
  <si>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</si>
  <si>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</si>
  <si>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</si>
  <si>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</si>
  <si>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</si>
  <si>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</si>
  <si>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</si>
  <si>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</si>
  <si>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</si>
  <si>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</si>
  <si>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</si>
  <si>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</si>
  <si>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</si>
  <si>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</si>
  <si>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</si>
  <si>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</si>
  <si>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</si>
  <si>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</si>
  <si>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</si>
  <si>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</si>
  <si>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</si>
  <si>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</si>
  <si>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</si>
  <si>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</si>
  <si>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</si>
  <si>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</si>
  <si>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</si>
  <si>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</si>
  <si>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</si>
  <si>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</si>
  <si>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</si>
  <si>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</si>
  <si>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</si>
  <si>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</si>
  <si>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</si>
  <si>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</si>
  <si>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</si>
  <si>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</si>
  <si>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</si>
  <si>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</si>
  <si>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</si>
  <si>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</si>
  <si>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</si>
  <si>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</si>
  <si>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</si>
  <si>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</si>
  <si>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</si>
  <si>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</si>
  <si>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</si>
  <si>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</si>
  <si>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</si>
  <si>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</si>
  <si>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</si>
  <si>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</si>
  <si>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</si>
  <si>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</si>
  <si>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</si>
  <si>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</si>
  <si>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</si>
  <si>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</si>
  <si>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</si>
  <si>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</si>
  <si>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</si>
  <si>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</si>
  <si>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</si>
  <si>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</si>
  <si>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</si>
  <si>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</si>
  <si>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</si>
  <si>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</si>
  <si>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</si>
  <si>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</si>
  <si>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</si>
  <si>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</si>
  <si>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</si>
  <si>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</si>
  <si>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</si>
  <si>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</si>
  <si>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</si>
  <si>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</si>
  <si>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</si>
  <si>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</si>
  <si>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</si>
  <si>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</si>
  <si>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</si>
  <si>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</si>
  <si>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</si>
  <si>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</si>
  <si>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</si>
  <si>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</si>
  <si>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</si>
  <si>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</si>
  <si>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</si>
  <si>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</si>
  <si>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</si>
  <si>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</si>
  <si>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</si>
  <si>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</si>
  <si>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</si>
  <si>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</si>
  <si>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</si>
  <si>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</si>
  <si>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</si>
  <si>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</si>
  <si>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</si>
  <si>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</si>
  <si>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</si>
  <si>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</si>
  <si>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</si>
  <si>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</si>
  <si>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</si>
  <si>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</si>
  <si>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</si>
  <si>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</si>
  <si>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</si>
  <si>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</si>
  <si>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</si>
  <si>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</si>
  <si>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</si>
  <si>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</si>
  <si>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</si>
  <si>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</si>
  <si>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</si>
  <si>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</si>
  <si>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</si>
  <si>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</si>
  <si>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</si>
  <si>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</si>
  <si>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</si>
  <si>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</si>
  <si>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</si>
  <si>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</si>
  <si>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</si>
  <si>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</si>
  <si>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</si>
  <si>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</si>
  <si>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</si>
  <si>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</si>
  <si>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</si>
  <si>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</si>
  <si>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</si>
  <si>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</si>
  <si>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</si>
  <si>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</si>
  <si>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</si>
  <si>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</si>
  <si>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</si>
  <si>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</si>
  <si>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</si>
  <si>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</si>
  <si>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</si>
  <si>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</si>
  <si>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</si>
  <si>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</si>
  <si>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</si>
  <si>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</si>
  <si>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</si>
  <si>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</si>
  <si>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</si>
  <si>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</si>
  <si>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</si>
  <si>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</si>
  <si>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</si>
  <si>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</si>
  <si>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</si>
  <si>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</si>
  <si>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</si>
  <si>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</si>
  <si>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</si>
  <si>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</si>
  <si>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</si>
  <si>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</si>
  <si>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</si>
  <si>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</si>
  <si>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</si>
  <si>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</si>
  <si>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</si>
  <si>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</si>
  <si>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</si>
  <si>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</si>
  <si>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</si>
  <si>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</si>
  <si>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</si>
  <si>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</si>
  <si>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</si>
  <si>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</si>
  <si>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</si>
  <si>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</si>
  <si>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</si>
  <si>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</si>
  <si>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</si>
  <si>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</si>
  <si>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</si>
  <si>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</si>
  <si>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</si>
  <si>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</si>
  <si>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</si>
  <si>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</si>
  <si>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</si>
  <si>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</si>
  <si>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</si>
  <si>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</si>
  <si>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</si>
  <si>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</si>
  <si>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</si>
  <si>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</si>
  <si>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</si>
  <si>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</si>
  <si>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</si>
  <si>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</si>
  <si>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</si>
  <si>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</si>
  <si>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</si>
  <si>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</si>
  <si>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</si>
  <si>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</si>
  <si>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</si>
  <si>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</si>
  <si>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</si>
  <si>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</si>
  <si>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</si>
  <si>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</si>
  <si>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</si>
  <si>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</si>
  <si>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</si>
  <si>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</si>
  <si>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</si>
  <si>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</si>
  <si>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</si>
  <si>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</si>
  <si>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</si>
  <si>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</si>
  <si>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</si>
  <si>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</si>
  <si>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</si>
  <si>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</si>
  <si>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</si>
  <si>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</si>
  <si>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</si>
  <si>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</si>
  <si>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</si>
  <si>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</si>
  <si>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</si>
  <si>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</si>
  <si>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</si>
  <si>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</si>
  <si>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</si>
  <si>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</si>
  <si>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</si>
  <si>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</si>
  <si>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</si>
  <si>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</si>
  <si>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</si>
  <si>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</si>
  <si>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</si>
  <si>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</si>
  <si>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</si>
  <si>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</si>
  <si>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</si>
  <si>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</si>
  <si>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</si>
  <si>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</si>
  <si>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</si>
  <si>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</si>
  <si>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</si>
  <si>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</si>
  <si>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</si>
  <si>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</si>
  <si>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</si>
  <si>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</si>
  <si>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</si>
  <si>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</si>
  <si>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</si>
  <si>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</si>
  <si>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</si>
  <si>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</si>
  <si>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</si>
  <si>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</si>
  <si>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</si>
  <si>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</si>
  <si>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</si>
  <si>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</si>
  <si>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</si>
  <si>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</si>
  <si>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</si>
  <si>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</si>
  <si>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</si>
  <si>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</si>
  <si>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</si>
  <si>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</si>
  <si>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</si>
  <si>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</si>
  <si>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</si>
  <si>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</si>
  <si>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</si>
  <si>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</si>
  <si>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</si>
  <si>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</si>
  <si>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</si>
  <si>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</si>
  <si>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</si>
  <si>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</si>
  <si>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</si>
  <si>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</si>
  <si>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</si>
  <si>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</si>
  <si>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</si>
  <si>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</si>
  <si>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</si>
  <si>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</si>
  <si>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</si>
  <si>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</si>
  <si>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</si>
  <si>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</si>
  <si>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</si>
  <si>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</si>
  <si>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</si>
  <si>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</si>
  <si>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</si>
  <si>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</si>
  <si>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</si>
  <si>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</si>
  <si>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</si>
  <si>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</si>
  <si>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</si>
  <si>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</si>
  <si>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</si>
  <si>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</si>
  <si>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</si>
  <si>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</si>
  <si>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</si>
  <si>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</si>
  <si>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</si>
  <si>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</si>
  <si>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</si>
  <si>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</si>
  <si>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</si>
  <si>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</si>
  <si>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</si>
  <si>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</si>
  <si>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</si>
  <si>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</si>
  <si>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</si>
  <si>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</si>
  <si>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</si>
  <si>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</si>
  <si>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</si>
  <si>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</si>
  <si>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</si>
  <si>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</si>
  <si>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</si>
  <si>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</si>
  <si>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</si>
  <si>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</si>
  <si>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</si>
  <si>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</si>
  <si>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</si>
  <si>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</si>
  <si>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</si>
  <si>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</si>
  <si>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</si>
  <si>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</si>
  <si>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</si>
  <si>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</si>
  <si>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</si>
  <si>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</si>
  <si>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</si>
  <si>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</si>
  <si>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</si>
  <si>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</si>
  <si>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</si>
  <si>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</si>
  <si>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</si>
  <si>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</si>
  <si>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</si>
  <si>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</si>
  <si>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</si>
  <si>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</si>
  <si>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</si>
  <si>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</si>
  <si>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</si>
  <si>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</si>
  <si>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</si>
  <si>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</si>
  <si>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</si>
  <si>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</si>
  <si>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</si>
  <si>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</si>
  <si>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</si>
  <si>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</si>
  <si>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</si>
  <si>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</si>
  <si>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</si>
  <si>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</si>
  <si>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</si>
  <si>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</si>
  <si>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</si>
  <si>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</si>
  <si>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</si>
  <si>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</si>
  <si>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</si>
  <si>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</si>
  <si>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</si>
  <si>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</si>
  <si>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</si>
  <si>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</si>
  <si>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</si>
  <si>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</si>
  <si>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</si>
  <si>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</si>
  <si>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</si>
  <si>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</si>
  <si>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</si>
  <si>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</si>
  <si>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</si>
  <si>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</si>
  <si>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</si>
  <si>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</si>
  <si>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</si>
  <si>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</si>
  <si>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</si>
  <si>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</si>
  <si>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</si>
  <si>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</si>
  <si>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</si>
  <si>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</si>
  <si>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</si>
  <si>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</si>
  <si>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</si>
  <si>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</si>
  <si>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</si>
  <si>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</si>
  <si>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</si>
  <si>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</si>
  <si>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</si>
  <si>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</si>
  <si>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</si>
  <si>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</si>
  <si>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</si>
  <si>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</si>
  <si>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</si>
  <si>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</si>
  <si>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</si>
  <si>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</si>
  <si>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</si>
  <si>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</si>
  <si>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</si>
  <si>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</si>
  <si>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</si>
  <si>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</si>
  <si>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</si>
  <si>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</si>
  <si>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</si>
  <si>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</si>
  <si>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</si>
  <si>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</si>
  <si>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</si>
  <si>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</si>
  <si>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</si>
  <si>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</si>
  <si>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</si>
  <si>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</si>
  <si>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</si>
  <si>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</si>
  <si>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</si>
  <si>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</si>
  <si>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</si>
  <si>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</si>
  <si>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</si>
  <si>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</si>
  <si>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</si>
  <si>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</si>
  <si>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</si>
  <si>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</si>
  <si>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</si>
  <si>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</si>
  <si>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</si>
  <si>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</si>
  <si>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</si>
  <si>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</si>
  <si>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</si>
  <si>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</si>
  <si>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</si>
  <si>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</si>
  <si>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</si>
  <si>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</si>
  <si>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</si>
  <si>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</si>
  <si>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</si>
  <si>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</si>
  <si>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</si>
  <si>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</si>
  <si>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</si>
  <si>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</si>
  <si>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</si>
  <si>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</si>
  <si>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</si>
  <si>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</si>
  <si>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</si>
  <si>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</si>
  <si>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</si>
  <si>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</si>
  <si>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</si>
  <si>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</si>
  <si>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</si>
  <si>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</si>
  <si>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</si>
  <si>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</si>
  <si>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</si>
  <si>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</si>
  <si>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</si>
  <si>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</si>
  <si>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</si>
  <si>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</si>
  <si>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</si>
  <si>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</si>
  <si>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</si>
  <si>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</si>
  <si>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</si>
  <si>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</si>
  <si>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</si>
  <si>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</si>
  <si>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</si>
  <si>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</si>
  <si>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</si>
  <si>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</si>
  <si>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</si>
  <si>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</si>
  <si>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</si>
  <si>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</si>
  <si>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</si>
  <si>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</si>
  <si>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</si>
  <si>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</si>
  <si>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</si>
  <si>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</si>
  <si>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</si>
  <si>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</si>
  <si>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</si>
  <si>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</si>
  <si>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</si>
  <si>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</si>
  <si>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</si>
  <si>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</si>
  <si>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</si>
  <si>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</si>
  <si>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</si>
  <si>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</si>
  <si>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</si>
  <si>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</si>
  <si>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</si>
  <si>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</si>
  <si>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</si>
  <si>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</si>
  <si>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</si>
  <si>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</si>
  <si>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</si>
  <si>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</si>
  <si>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</si>
  <si>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</si>
  <si>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</si>
  <si>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</si>
  <si>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</si>
  <si>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</si>
  <si>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</si>
  <si>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</si>
  <si>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</si>
  <si>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</si>
  <si>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</si>
  <si>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</si>
  <si>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</si>
  <si>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</si>
  <si>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</si>
  <si>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</si>
  <si>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</si>
  <si>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</si>
  <si>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</si>
  <si>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</si>
  <si>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</si>
  <si>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</si>
  <si>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</si>
  <si>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</si>
  <si>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</si>
  <si>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</si>
  <si>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</si>
  <si>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</si>
  <si>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</si>
  <si>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</si>
  <si>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</si>
  <si>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</si>
  <si>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</si>
  <si>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</si>
  <si>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</si>
  <si>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</si>
  <si>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</si>
  <si>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</si>
  <si>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</si>
  <si>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</si>
  <si>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</si>
  <si>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</si>
  <si>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</si>
  <si>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</si>
  <si>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</si>
  <si>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</si>
  <si>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</si>
  <si>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</si>
  <si>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</si>
  <si>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</si>
  <si>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</si>
  <si>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</si>
  <si>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</si>
  <si>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</si>
  <si>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</si>
  <si>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</si>
  <si>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</si>
  <si>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</si>
  <si>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</si>
  <si>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</si>
  <si>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</si>
  <si>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</si>
  <si>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</si>
  <si>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</si>
  <si>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</si>
  <si>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</si>
  <si>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</si>
  <si>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</si>
  <si>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</si>
  <si>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</si>
  <si>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</si>
  <si>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</si>
  <si>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</si>
  <si>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</si>
  <si>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</si>
  <si>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</si>
  <si>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</si>
  <si>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</si>
  <si>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</si>
  <si>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</si>
  <si>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</si>
  <si>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</si>
  <si>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</si>
  <si>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</si>
  <si>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</si>
  <si>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</si>
  <si>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</si>
  <si>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</si>
  <si>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</si>
  <si>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</si>
  <si>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</si>
  <si>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</si>
  <si>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</si>
  <si>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</si>
  <si>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</si>
  <si>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</si>
  <si>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</si>
  <si>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</si>
  <si>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</si>
  <si>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</si>
  <si>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</si>
  <si>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</si>
  <si>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</si>
  <si>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</si>
  <si>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</si>
  <si>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</si>
  <si>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</si>
  <si>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</si>
  <si>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</si>
  <si>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</si>
  <si>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</si>
  <si>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</si>
  <si>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</si>
  <si>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</si>
  <si>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</si>
  <si>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</si>
  <si>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</si>
  <si>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</si>
  <si>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</si>
  <si>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</si>
  <si>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</si>
  <si>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</si>
  <si>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</si>
  <si>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</si>
  <si>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</si>
  <si>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</si>
  <si>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</si>
  <si>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</si>
  <si>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</si>
  <si>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</si>
  <si>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</si>
  <si>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</si>
  <si>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</si>
  <si>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</si>
  <si>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</si>
  <si>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</si>
  <si>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</si>
  <si>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</si>
  <si>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</si>
  <si>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</si>
  <si>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</si>
  <si>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</si>
  <si>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</si>
  <si>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</si>
  <si>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</si>
  <si>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</si>
  <si>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</si>
  <si>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</si>
  <si>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</si>
  <si>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</si>
  <si>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</si>
  <si>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</si>
  <si>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</si>
  <si>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</si>
  <si>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</si>
  <si>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</si>
  <si>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</si>
  <si>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</si>
  <si>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</si>
  <si>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</si>
  <si>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</si>
  <si>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</si>
  <si>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</si>
  <si>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</si>
  <si>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</si>
  <si>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</si>
  <si>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</si>
  <si>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</si>
  <si>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</si>
  <si>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</si>
  <si>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</si>
  <si>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</si>
  <si>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</si>
  <si>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</si>
  <si>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</si>
  <si>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</si>
  <si>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</si>
  <si>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</si>
  <si>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</si>
  <si>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</si>
  <si>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</si>
  <si>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</si>
  <si>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</si>
  <si>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</si>
  <si>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</si>
  <si>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</si>
  <si>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</si>
  <si>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</si>
  <si>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</si>
  <si>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</si>
  <si>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</si>
  <si>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</si>
  <si>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</si>
  <si>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</si>
  <si>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</si>
  <si>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</si>
  <si>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</si>
  <si>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</si>
  <si>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</si>
  <si>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</si>
  <si>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</si>
  <si>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</si>
  <si>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</si>
  <si>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</si>
  <si>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</si>
  <si>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</si>
  <si>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</si>
  <si>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</si>
  <si>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</si>
  <si>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</si>
  <si>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</si>
  <si>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</si>
  <si>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</si>
  <si>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</si>
  <si>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</si>
  <si>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</si>
  <si>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</si>
  <si>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</si>
  <si>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</si>
  <si>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</si>
  <si>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</si>
  <si>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</si>
  <si>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</si>
  <si>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</si>
  <si>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</si>
  <si>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</si>
  <si>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</si>
  <si>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</si>
  <si>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</si>
  <si>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</si>
  <si>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</si>
  <si>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</si>
  <si>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</si>
  <si>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</si>
  <si>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</si>
  <si>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</si>
  <si>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</si>
  <si>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</si>
  <si>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</si>
  <si>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</si>
  <si>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</si>
  <si>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</si>
  <si>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</si>
  <si>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</si>
  <si>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</si>
  <si>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</si>
  <si>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</si>
  <si>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</si>
  <si>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</si>
  <si>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</si>
  <si>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</si>
  <si>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</si>
  <si>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</si>
  <si>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</si>
  <si>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</si>
  <si>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</si>
  <si>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</si>
  <si>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</si>
  <si>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</si>
  <si>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</si>
  <si>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</si>
  <si>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</si>
  <si>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</si>
  <si>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</si>
  <si>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</si>
  <si>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</si>
  <si>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</si>
  <si>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</si>
  <si>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</si>
  <si>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</si>
  <si>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</si>
  <si>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</si>
  <si>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</si>
  <si>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</si>
  <si>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</si>
  <si>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</si>
  <si>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</si>
  <si>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</si>
  <si>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</si>
  <si>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</si>
  <si>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</si>
  <si>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</si>
  <si>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</si>
  <si>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</si>
  <si>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</si>
  <si>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</si>
  <si>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</si>
  <si>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</si>
  <si>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</si>
  <si>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</si>
  <si>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</si>
  <si>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</si>
  <si>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</si>
  <si>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</si>
  <si>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</si>
  <si>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</si>
  <si>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</si>
  <si>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</si>
  <si>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</si>
  <si>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</si>
  <si>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</si>
  <si>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</si>
  <si>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</si>
  <si>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</si>
  <si>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</si>
  <si>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</si>
  <si>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</si>
  <si>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</si>
  <si>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</si>
  <si>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</si>
  <si>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</si>
  <si>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</si>
  <si>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</si>
  <si>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</si>
  <si>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</si>
  <si>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</si>
  <si>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</si>
  <si>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</si>
  <si>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</si>
  <si>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</si>
  <si>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</si>
  <si>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</si>
  <si>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</si>
  <si>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</si>
  <si>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</si>
  <si>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</si>
  <si>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</si>
  <si>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</si>
  <si>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</si>
  <si>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</si>
  <si>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</si>
  <si>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</si>
  <si>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</si>
  <si>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</si>
  <si>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</si>
  <si>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</si>
  <si>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</si>
  <si>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</si>
  <si>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</si>
  <si>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</si>
  <si>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</si>
  <si>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</si>
  <si>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</si>
  <si>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</si>
  <si>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</si>
  <si>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</si>
  <si>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</si>
  <si>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</si>
  <si>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</si>
  <si>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</si>
  <si>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</si>
  <si>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</si>
  <si>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</si>
  <si>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</si>
  <si>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</si>
  <si>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</si>
  <si>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</si>
  <si>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</si>
  <si>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</si>
  <si>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</si>
  <si>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</si>
  <si>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</si>
  <si>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</si>
  <si>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</si>
  <si>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</si>
  <si>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</si>
  <si>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</si>
  <si>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</si>
  <si>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</si>
  <si>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</si>
  <si>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</si>
  <si>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</si>
  <si>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</si>
  <si>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</si>
  <si>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</si>
  <si>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</si>
  <si>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</si>
  <si>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</si>
  <si>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</si>
  <si>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</si>
  <si>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</si>
  <si>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</si>
  <si>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</si>
  <si>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</si>
  <si>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</si>
  <si>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</si>
  <si>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</si>
  <si>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</si>
  <si>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</si>
  <si>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</si>
  <si>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</si>
  <si>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</si>
  <si>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</si>
  <si>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</si>
  <si>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</si>
  <si>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</si>
  <si>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</si>
  <si>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</si>
  <si>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</si>
  <si>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</si>
  <si>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</si>
  <si>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</si>
  <si>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</si>
  <si>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</si>
  <si>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</si>
  <si>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</si>
  <si>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</si>
  <si>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</si>
  <si>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</si>
  <si>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</si>
  <si>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</si>
  <si>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</si>
  <si>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</si>
  <si>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</si>
  <si>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</si>
  <si>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</si>
  <si>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</si>
  <si>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</si>
  <si>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</si>
  <si>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</si>
  <si>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</si>
  <si>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</si>
  <si>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</si>
  <si>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</si>
  <si>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</si>
  <si>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</si>
  <si>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</si>
  <si>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</si>
  <si>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</si>
  <si>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</si>
  <si>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</si>
  <si>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</si>
  <si>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</si>
  <si>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</si>
  <si>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</si>
  <si>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</si>
  <si>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</si>
  <si>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</si>
  <si>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</si>
  <si>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</si>
  <si>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</si>
  <si>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</si>
  <si>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</si>
  <si>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</si>
  <si>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</si>
  <si>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</si>
  <si>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</si>
  <si>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</si>
  <si>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</si>
  <si>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</si>
  <si>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</si>
  <si>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</si>
  <si>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</si>
  <si>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</si>
  <si>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</si>
  <si>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</si>
  <si>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</si>
  <si>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</si>
  <si>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</si>
  <si>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</si>
  <si>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</si>
  <si>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</si>
  <si>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</si>
  <si>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</si>
  <si>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</si>
  <si>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</si>
  <si>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</si>
  <si>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</si>
  <si>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</si>
  <si>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</si>
  <si>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</si>
  <si>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</si>
  <si>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</si>
  <si>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</si>
  <si>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</si>
  <si>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</si>
  <si>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</si>
  <si>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</si>
  <si>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</si>
  <si>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</si>
  <si>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</si>
  <si>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</si>
  <si>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</si>
  <si>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</si>
  <si>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</si>
  <si>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</si>
  <si>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</si>
  <si>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</si>
  <si>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</si>
  <si>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</si>
  <si>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</si>
  <si>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</si>
  <si>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</si>
  <si>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</si>
  <si>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</si>
  <si>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</si>
  <si>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</si>
  <si>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</si>
  <si>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</si>
  <si>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</si>
  <si>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</si>
  <si>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</si>
  <si>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</si>
  <si>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</si>
  <si>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</si>
  <si>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</si>
  <si>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</si>
  <si>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</si>
  <si>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</si>
  <si>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</si>
  <si>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</si>
  <si>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</si>
  <si>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</si>
  <si>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</si>
  <si>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</si>
  <si>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</si>
  <si>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</si>
  <si>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</si>
  <si>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</si>
  <si>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</si>
  <si>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</si>
  <si>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</si>
  <si>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</si>
  <si>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</si>
  <si>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</si>
  <si>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</si>
  <si>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</si>
  <si>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</si>
  <si>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</si>
  <si>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</si>
  <si>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</si>
  <si>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</si>
  <si>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</si>
  <si>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</si>
  <si>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</si>
  <si>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</si>
  <si>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</si>
  <si>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</si>
  <si>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</si>
  <si>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</si>
  <si>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</si>
  <si>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</si>
  <si>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</si>
  <si>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</si>
  <si>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</si>
  <si>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</si>
  <si>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</si>
  <si>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</si>
  <si>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</si>
  <si>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</si>
  <si>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</si>
  <si>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</si>
  <si>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</si>
  <si>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</si>
  <si>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</si>
  <si>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</si>
  <si>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</si>
  <si>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</si>
  <si>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</si>
  <si>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</si>
  <si>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</si>
  <si>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</si>
  <si>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</si>
  <si>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</si>
  <si>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</si>
  <si>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</si>
  <si>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</si>
  <si>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</si>
  <si>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</si>
  <si>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</si>
  <si>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</si>
  <si>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</si>
  <si>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</si>
  <si>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</si>
  <si>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</si>
  <si>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</si>
  <si>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</si>
  <si>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</si>
  <si>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</si>
  <si>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</si>
  <si>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</si>
  <si>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</si>
  <si>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</si>
  <si>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</si>
  <si>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</si>
  <si>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</si>
  <si>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</si>
  <si>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</si>
  <si>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</si>
  <si>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</si>
  <si>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</si>
  <si>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</si>
  <si>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</si>
  <si>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</si>
  <si>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</si>
  <si>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</si>
  <si>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</si>
  <si>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</si>
  <si>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</si>
  <si>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</si>
  <si>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</si>
  <si>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</si>
  <si>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</si>
  <si>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</si>
  <si>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</si>
  <si>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</si>
  <si>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</si>
  <si>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</si>
  <si>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</si>
  <si>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</si>
  <si>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</si>
  <si>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</si>
  <si>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</si>
  <si>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</si>
  <si>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</si>
  <si>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</si>
  <si>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</si>
  <si>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</si>
  <si>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</si>
  <si>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</si>
  <si>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</si>
  <si>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</si>
  <si>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</si>
  <si>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</si>
  <si>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</si>
  <si>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</si>
  <si>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</si>
  <si>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</si>
  <si>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</si>
  <si>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</si>
  <si>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</si>
  <si>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</si>
  <si>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</si>
  <si>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</si>
  <si>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</si>
  <si>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</si>
  <si>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</si>
  <si>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</si>
  <si>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</si>
  <si>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</si>
  <si>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</si>
  <si>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</si>
  <si>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</si>
  <si>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</si>
  <si>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</si>
  <si>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</si>
  <si>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</si>
  <si>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</si>
  <si>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</si>
  <si>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</si>
  <si>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</si>
  <si>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</si>
  <si>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</si>
  <si>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</si>
  <si>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</si>
  <si>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</si>
  <si>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</si>
  <si>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</si>
  <si>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</si>
  <si>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</si>
  <si>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</si>
  <si>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</si>
  <si>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</si>
  <si>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</si>
  <si>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</si>
  <si>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</si>
  <si>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</si>
  <si>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</si>
  <si>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</si>
  <si>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</si>
  <si>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</si>
  <si>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</si>
  <si>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</si>
  <si>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</si>
  <si>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</si>
  <si>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</si>
  <si>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</si>
  <si>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</si>
  <si>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</si>
  <si>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</si>
  <si>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</si>
  <si>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</si>
  <si>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</si>
  <si>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</si>
  <si>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</si>
  <si>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</si>
  <si>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</si>
  <si>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</si>
  <si>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</si>
  <si>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</si>
  <si>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</si>
  <si>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</si>
  <si>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</si>
  <si>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</si>
  <si>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</si>
  <si>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</si>
  <si>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</si>
  <si>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</si>
  <si>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</si>
  <si>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</si>
  <si>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</si>
  <si>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</si>
  <si>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</si>
  <si>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</si>
  <si>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</si>
  <si>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</si>
  <si>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</si>
  <si>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</si>
  <si>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</si>
  <si>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</si>
  <si>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</si>
  <si>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</si>
  <si>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</si>
  <si>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</si>
  <si>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</si>
  <si>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</si>
  <si>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</si>
  <si>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</si>
  <si>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</si>
  <si>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</si>
  <si>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</si>
  <si>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</si>
  <si>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</si>
  <si>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</si>
  <si>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</si>
  <si>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</si>
  <si>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</si>
  <si>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</si>
  <si>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</si>
  <si>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</si>
  <si>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</si>
  <si>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</si>
  <si>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</si>
  <si>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</si>
  <si>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</si>
  <si>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</si>
  <si>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</si>
  <si>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</si>
  <si>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</si>
  <si>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</si>
  <si>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</si>
  <si>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</si>
  <si>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</si>
  <si>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</si>
  <si>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</si>
  <si>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</si>
  <si>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</si>
  <si>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</si>
  <si>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</si>
  <si>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</si>
  <si>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</si>
  <si>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</si>
  <si>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</si>
  <si>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</si>
  <si>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</si>
  <si>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</si>
  <si>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</si>
  <si>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</si>
  <si>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</si>
  <si>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</si>
  <si>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</si>
  <si>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</si>
  <si>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</si>
  <si>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</si>
  <si>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</si>
  <si>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</si>
  <si>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</si>
  <si>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</si>
  <si>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</si>
  <si>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</si>
  <si>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</si>
  <si>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</si>
  <si>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</si>
  <si>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</si>
  <si>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</si>
  <si>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</si>
  <si>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</si>
  <si>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</si>
  <si>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</si>
  <si>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</si>
  <si>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</si>
  <si>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</si>
  <si>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</si>
  <si>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</si>
  <si>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</si>
  <si>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</si>
  <si>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</si>
  <si>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</si>
  <si>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</si>
  <si>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</si>
  <si>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</si>
  <si>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</si>
  <si>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</si>
  <si>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</si>
  <si>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</si>
  <si>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</si>
  <si>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</si>
  <si>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</si>
  <si>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</si>
  <si>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</si>
  <si>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</si>
  <si>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</si>
  <si>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</si>
  <si>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</si>
  <si>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</si>
  <si>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</si>
  <si>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</si>
  <si>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</si>
  <si>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</si>
  <si>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</si>
  <si>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</si>
  <si>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</si>
  <si>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</si>
  <si>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</si>
  <si>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</si>
  <si>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</si>
  <si>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</si>
  <si>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</si>
  <si>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</si>
  <si>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</si>
  <si>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</si>
  <si>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</si>
  <si>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</si>
  <si>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</si>
  <si>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</si>
  <si>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</si>
  <si>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</si>
  <si>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</si>
  <si>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</si>
  <si>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</si>
  <si>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</si>
  <si>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</si>
  <si>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</si>
  <si>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</si>
  <si>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</si>
  <si>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</si>
  <si>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</si>
  <si>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</si>
  <si>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</si>
  <si>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</si>
  <si>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</si>
  <si>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</si>
  <si>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</si>
  <si>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</si>
  <si>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</si>
  <si>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</si>
  <si>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</si>
  <si>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</si>
  <si>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</si>
  <si>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</si>
  <si>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</si>
  <si>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</si>
  <si>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</si>
  <si>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</si>
  <si>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</si>
  <si>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</si>
  <si>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</si>
  <si>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</si>
  <si>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</si>
  <si>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</si>
  <si>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</si>
  <si>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</si>
  <si>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</si>
  <si>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</si>
  <si>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</si>
  <si>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</si>
  <si>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</si>
  <si>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</si>
  <si>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</si>
  <si>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</si>
  <si>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</si>
  <si>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</si>
  <si>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</si>
  <si>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</si>
  <si>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</si>
  <si>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</si>
  <si>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</si>
  <si>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</si>
  <si>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</si>
  <si>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</si>
  <si>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</si>
  <si>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</si>
  <si>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</si>
  <si>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</si>
  <si>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</si>
  <si>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</si>
  <si>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</si>
  <si>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</si>
  <si>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</si>
  <si>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</si>
  <si>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</si>
  <si>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</si>
  <si>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</si>
  <si>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</si>
  <si>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</si>
  <si>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</si>
  <si>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</si>
  <si>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</si>
  <si>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</si>
  <si>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</si>
  <si>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</si>
  <si>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</si>
  <si>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</si>
  <si>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</si>
  <si>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</si>
  <si>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</si>
  <si>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</si>
  <si>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</si>
  <si>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</si>
  <si>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</si>
  <si>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</si>
  <si>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</si>
  <si>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</si>
  <si>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</si>
  <si>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</si>
  <si>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</si>
  <si>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</si>
  <si>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</si>
  <si>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</si>
  <si>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</si>
  <si>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</si>
  <si>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</si>
  <si>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</si>
  <si>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</si>
  <si>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</si>
  <si>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</si>
  <si>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</si>
  <si>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</si>
  <si>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</si>
  <si>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</si>
  <si>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</si>
  <si>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</si>
  <si>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</si>
  <si>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</si>
  <si>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</si>
  <si>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</si>
  <si>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</si>
  <si>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</si>
  <si>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</si>
  <si>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</si>
  <si>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</si>
  <si>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</si>
  <si>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</si>
  <si>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</si>
  <si>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</si>
  <si>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</si>
  <si>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</si>
  <si>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</si>
  <si>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</si>
  <si>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</si>
  <si>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</si>
  <si>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</si>
  <si>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</si>
  <si>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</si>
  <si>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</si>
  <si>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</si>
  <si>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</si>
  <si>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</si>
  <si>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</si>
  <si>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</si>
  <si>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</si>
  <si>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</si>
  <si>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</si>
  <si>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</si>
  <si>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</si>
  <si>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</si>
  <si>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</si>
  <si>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</si>
  <si>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</si>
  <si>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</si>
  <si>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</si>
  <si>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</si>
  <si>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</si>
  <si>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</si>
  <si>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</si>
  <si>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</si>
  <si>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</si>
  <si>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</si>
  <si>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</si>
  <si>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</si>
  <si>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</si>
  <si>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</si>
  <si>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</si>
  <si>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</si>
  <si>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</si>
  <si>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</si>
  <si>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</si>
  <si>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</si>
  <si>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</si>
  <si>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</si>
  <si>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</si>
  <si>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</si>
  <si>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</si>
  <si>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</si>
  <si>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</si>
  <si>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</si>
  <si>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</si>
  <si>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</si>
  <si>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</si>
  <si>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</si>
  <si>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</si>
  <si>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</si>
  <si>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</si>
  <si>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</si>
  <si>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</si>
  <si>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</si>
  <si>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</si>
  <si>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</si>
  <si>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</si>
  <si>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</si>
  <si>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</si>
  <si>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</si>
  <si>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</si>
  <si>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</si>
  <si>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</si>
  <si>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</si>
  <si>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</si>
  <si>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</si>
  <si>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</si>
  <si>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</si>
  <si>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</si>
  <si>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</si>
  <si>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</si>
  <si>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</si>
  <si>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</si>
  <si>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</si>
  <si>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</si>
  <si>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</si>
  <si>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</si>
  <si>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</si>
  <si>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</si>
  <si>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</si>
  <si>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</si>
  <si>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</si>
  <si>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</si>
  <si>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</si>
  <si>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</si>
  <si>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</si>
  <si>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</si>
  <si>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</si>
  <si>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</si>
  <si>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</si>
  <si>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</si>
  <si>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</si>
  <si>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</si>
  <si>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</si>
  <si>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</si>
  <si>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</si>
  <si>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</si>
  <si>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</si>
  <si>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</si>
  <si>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</si>
  <si>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</si>
  <si>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</si>
  <si>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</si>
  <si>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</si>
  <si>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</si>
  <si>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</si>
  <si>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</si>
  <si>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</si>
  <si>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</si>
  <si>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</si>
  <si>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</si>
  <si>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</si>
  <si>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</si>
  <si>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</si>
  <si>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</si>
  <si>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</si>
  <si>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</si>
  <si>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</si>
  <si>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</si>
  <si>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</si>
  <si>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</si>
  <si>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</si>
  <si>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</si>
  <si>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</si>
  <si>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</si>
  <si>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</si>
  <si>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</si>
  <si>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</si>
  <si>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</si>
  <si>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</si>
  <si>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</si>
  <si>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</si>
  <si>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</si>
  <si>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</si>
  <si>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</si>
  <si>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</si>
  <si>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</si>
  <si>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</si>
  <si>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</si>
  <si>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</si>
  <si>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</si>
  <si>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</si>
  <si>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</si>
  <si>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</si>
  <si>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</si>
  <si>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</si>
  <si>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</si>
  <si>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</si>
  <si>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</si>
  <si>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</si>
  <si>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</si>
  <si>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</si>
  <si>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</si>
  <si>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</si>
  <si>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</si>
  <si>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</si>
  <si>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</si>
  <si>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</si>
  <si>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</si>
  <si>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</si>
  <si>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</si>
  <si>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</si>
  <si>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</si>
  <si>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</si>
  <si>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</si>
  <si>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</si>
  <si>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</si>
  <si>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</si>
  <si>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</si>
  <si>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</si>
  <si>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</si>
  <si>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</si>
  <si>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</si>
  <si>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</si>
  <si>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</si>
  <si>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</si>
  <si>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</si>
  <si>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</si>
  <si>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</si>
  <si>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</si>
  <si>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</si>
  <si>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</si>
  <si>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</si>
  <si>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</si>
  <si>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</si>
  <si>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</si>
  <si>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</si>
  <si>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</si>
  <si>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</si>
  <si>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</si>
  <si>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</si>
  <si>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</si>
  <si>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</si>
  <si>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</si>
  <si>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</si>
  <si>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</si>
  <si>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</si>
  <si>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</si>
  <si>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</si>
  <si>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</si>
  <si>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</si>
  <si>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</si>
  <si>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</si>
  <si>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</si>
  <si>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</si>
  <si>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</si>
  <si>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</si>
  <si>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</si>
  <si>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</si>
  <si>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</si>
  <si>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</si>
  <si>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</si>
  <si>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</si>
  <si>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</si>
  <si>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</si>
  <si>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</si>
  <si>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</si>
  <si>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</si>
  <si>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</si>
  <si>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</si>
  <si>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</si>
  <si>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</si>
  <si>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</si>
  <si>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</si>
  <si>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</si>
  <si>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</si>
  <si>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</si>
  <si>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</si>
  <si>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</si>
  <si>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</si>
  <si>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</si>
  <si>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</si>
  <si>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</si>
  <si>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</si>
  <si>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</si>
  <si>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</si>
  <si>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</si>
  <si>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</si>
  <si>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</si>
  <si>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</si>
  <si>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</si>
  <si>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</si>
  <si>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</si>
  <si>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</si>
  <si>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</si>
  <si>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</si>
  <si>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</si>
  <si>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</si>
  <si>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</si>
  <si>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</si>
  <si>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</si>
  <si>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</si>
  <si>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</si>
  <si>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</si>
  <si>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</si>
  <si>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</si>
  <si>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</si>
  <si>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</si>
  <si>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</si>
  <si>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</si>
  <si>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</si>
  <si>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</si>
  <si>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</si>
  <si>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</si>
  <si>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</si>
  <si>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</si>
  <si>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</si>
  <si>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</si>
  <si>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</si>
  <si>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</si>
  <si>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</si>
  <si>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</si>
  <si>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</si>
  <si>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</si>
  <si>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</si>
  <si>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</si>
  <si>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</si>
  <si>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</si>
  <si>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</si>
  <si>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</si>
  <si>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</si>
  <si>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</si>
  <si>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</si>
  <si>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</si>
  <si>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</si>
  <si>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</si>
  <si>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</si>
  <si>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</si>
  <si>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</si>
  <si>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</si>
  <si>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</si>
  <si>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</si>
  <si>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</si>
  <si>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</si>
  <si>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</si>
  <si>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</si>
  <si>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</si>
  <si>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</si>
  <si>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</si>
  <si>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</si>
  <si>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</si>
  <si>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</si>
  <si>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</si>
  <si>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</si>
  <si>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</si>
  <si>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</si>
  <si>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</si>
  <si>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</si>
  <si>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</si>
  <si>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</si>
  <si>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</si>
  <si>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</si>
  <si>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</si>
  <si>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</si>
  <si>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</si>
  <si>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</si>
  <si>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</si>
  <si>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</si>
  <si>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</si>
  <si>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</si>
  <si>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</si>
  <si>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</si>
  <si>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</si>
  <si>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</si>
  <si>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</si>
  <si>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</si>
  <si>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</si>
  <si>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</si>
  <si>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</si>
  <si>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</si>
  <si>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</si>
  <si>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</si>
  <si>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</si>
  <si>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</si>
  <si>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</si>
  <si>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</si>
  <si>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</si>
  <si>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</si>
  <si>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</si>
  <si>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</si>
  <si>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</si>
  <si>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</si>
  <si>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</si>
  <si>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</si>
  <si>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</si>
  <si>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</si>
  <si>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</si>
  <si>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</si>
  <si>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</si>
  <si>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</si>
  <si>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</si>
  <si>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</si>
  <si>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</si>
  <si>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</si>
  <si>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</si>
  <si>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</si>
  <si>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</si>
  <si>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</si>
  <si>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</si>
  <si>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</si>
  <si>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</si>
  <si>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</si>
  <si>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</si>
  <si>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</si>
  <si>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</si>
  <si>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</si>
  <si>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</si>
  <si>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</si>
  <si>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</si>
  <si>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</si>
  <si>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</si>
  <si>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</si>
  <si>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</si>
  <si>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</si>
  <si>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</si>
  <si>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</si>
  <si>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</si>
  <si>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</si>
  <si>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</si>
  <si>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</si>
  <si>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</si>
  <si>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</si>
  <si>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</si>
  <si>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</si>
  <si>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</si>
  <si>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</si>
  <si>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</si>
  <si>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</si>
  <si>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</si>
  <si>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</si>
  <si>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</si>
  <si>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</si>
  <si>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</si>
  <si>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</si>
  <si>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</si>
  <si>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</si>
  <si>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</si>
  <si>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</si>
  <si>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</si>
  <si>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</si>
  <si>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</si>
  <si>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</si>
  <si>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</si>
  <si>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</si>
  <si>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</si>
  <si>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</si>
  <si>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</si>
  <si>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</si>
  <si>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</si>
  <si>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</si>
  <si>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</si>
  <si>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</si>
  <si>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</si>
  <si>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</si>
  <si>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</si>
  <si>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</si>
  <si>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</si>
  <si>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</si>
  <si>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</si>
  <si>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</si>
  <si>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</si>
  <si>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</si>
  <si>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</si>
  <si>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</si>
  <si>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</si>
  <si>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</si>
  <si>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</si>
  <si>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</si>
  <si>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</si>
  <si>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</si>
  <si>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</si>
  <si>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</si>
  <si>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</si>
  <si>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</si>
  <si>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</si>
  <si>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</si>
  <si>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</si>
  <si>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</si>
  <si>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</si>
  <si>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</si>
  <si>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</si>
  <si>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</si>
  <si>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</si>
  <si>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</si>
  <si>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</si>
  <si>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</si>
  <si>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</si>
  <si>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</si>
  <si>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</si>
  <si>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</si>
  <si>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</si>
  <si>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</si>
  <si>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</si>
  <si>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</si>
  <si>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</si>
  <si>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</si>
  <si>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</si>
  <si>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</si>
  <si>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</si>
  <si>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</si>
  <si>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</si>
  <si>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</si>
  <si>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</si>
  <si>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</si>
  <si>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</si>
  <si>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</si>
  <si>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</si>
  <si>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</si>
  <si>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</si>
  <si>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</si>
  <si>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</si>
  <si>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</si>
  <si>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</si>
  <si>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</si>
  <si>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</si>
  <si>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</si>
  <si>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</si>
  <si>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</si>
  <si>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</si>
  <si>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</si>
  <si>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</si>
  <si>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</si>
  <si>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</si>
  <si>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</si>
  <si>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</si>
  <si>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</si>
  <si>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</si>
  <si>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</si>
  <si>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</si>
  <si>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</si>
  <si>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</si>
  <si>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</si>
  <si>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</si>
  <si>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</si>
  <si>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</si>
  <si>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</si>
  <si>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</si>
  <si>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</si>
  <si>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</si>
  <si>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</si>
  <si>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</si>
  <si>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</si>
  <si>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</si>
  <si>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</si>
  <si>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</si>
  <si>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</si>
  <si>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</si>
  <si>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</si>
  <si>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</si>
  <si>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</si>
  <si>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</si>
  <si>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</si>
  <si>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</si>
  <si>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</si>
  <si>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</si>
  <si>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</si>
  <si>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</si>
  <si>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</si>
  <si>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</si>
  <si>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</si>
  <si>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</si>
  <si>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</si>
  <si>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</si>
  <si>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</si>
  <si>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</si>
  <si>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</si>
  <si>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</si>
  <si>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</si>
  <si>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</si>
  <si>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</si>
  <si>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</si>
  <si>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</si>
  <si>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</si>
  <si>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</si>
  <si>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</si>
  <si>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</si>
  <si>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</si>
  <si>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</si>
  <si>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</si>
  <si>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</si>
  <si>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</si>
  <si>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</si>
  <si>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</si>
  <si>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</si>
  <si>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</si>
  <si>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</si>
  <si>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</si>
  <si>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</si>
  <si>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</si>
  <si>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</si>
  <si>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</si>
  <si>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</si>
  <si>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</si>
  <si>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</si>
  <si>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</si>
  <si>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</si>
  <si>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</si>
  <si>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</si>
  <si>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</si>
  <si>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</si>
  <si>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</si>
  <si>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</si>
  <si>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</si>
  <si>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</si>
  <si>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</si>
  <si>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</si>
  <si>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</si>
  <si>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</si>
  <si>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</si>
  <si>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</si>
  <si>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</si>
  <si>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</si>
  <si>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</si>
  <si>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</si>
  <si>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</si>
  <si>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</si>
  <si>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</si>
  <si>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</si>
  <si>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</si>
  <si>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</si>
  <si>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</si>
  <si>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</si>
  <si>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</si>
  <si>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</si>
  <si>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</si>
  <si>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</si>
  <si>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</si>
  <si>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</si>
  <si>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</si>
  <si>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</si>
  <si>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</si>
  <si>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</si>
  <si>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</si>
  <si>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</si>
  <si>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</si>
  <si>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</si>
  <si>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</si>
  <si>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</si>
  <si>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</si>
  <si>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</si>
  <si>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</si>
  <si>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</si>
  <si>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</si>
  <si>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</si>
  <si>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</si>
  <si>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</si>
  <si>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</si>
  <si>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</si>
  <si>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</si>
  <si>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</si>
  <si>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</si>
  <si>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</si>
  <si>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</si>
  <si>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</si>
  <si>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</si>
  <si>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</si>
  <si>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</si>
  <si>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</si>
  <si>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</si>
  <si>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</si>
  <si>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</si>
  <si>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</si>
  <si>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</si>
  <si>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</si>
  <si>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</si>
  <si>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</si>
  <si>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</si>
  <si>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</si>
  <si>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</si>
  <si>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</si>
  <si>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</si>
  <si>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</si>
  <si>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</si>
  <si>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</si>
  <si>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</si>
  <si>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</si>
  <si>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</si>
  <si>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</si>
  <si>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</si>
  <si>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</si>
  <si>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</si>
  <si>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</si>
  <si>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</si>
  <si>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</si>
  <si>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</si>
  <si>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</si>
  <si>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</si>
  <si>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</si>
  <si>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</si>
  <si>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</si>
  <si>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</si>
  <si>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</si>
  <si>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</si>
  <si>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</si>
  <si>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</si>
  <si>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</si>
  <si>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</si>
  <si>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</si>
  <si>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</si>
  <si>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</si>
  <si>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</si>
  <si>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</si>
  <si>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</si>
  <si>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</si>
  <si>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</si>
  <si>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</si>
  <si>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</si>
  <si>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</si>
  <si>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</si>
  <si>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</si>
  <si>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</si>
  <si>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</si>
  <si>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</si>
  <si>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</si>
  <si>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</si>
  <si>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</si>
  <si>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</si>
  <si>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</si>
  <si>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</si>
  <si>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</si>
  <si>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</si>
  <si>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</si>
  <si>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</si>
  <si>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</si>
  <si>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</si>
  <si>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</si>
  <si>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</si>
  <si>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</si>
  <si>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</si>
  <si>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</si>
  <si>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</si>
  <si>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</si>
  <si>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</si>
  <si>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</si>
  <si>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</si>
  <si>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</si>
  <si>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</si>
  <si>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</si>
  <si>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</si>
  <si>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</si>
  <si>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</si>
  <si>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</si>
  <si>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</si>
  <si>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</si>
  <si>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</si>
  <si>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</si>
  <si>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</si>
  <si>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</si>
  <si>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</si>
  <si>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</si>
  <si>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</si>
  <si>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</si>
  <si>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</si>
  <si>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</si>
  <si>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</si>
  <si>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</si>
  <si>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</si>
  <si>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</si>
  <si>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</si>
  <si>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</si>
  <si>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</si>
  <si>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</si>
  <si>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</si>
  <si>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</si>
  <si>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</si>
  <si>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</si>
  <si>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</si>
  <si>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</si>
  <si>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</si>
  <si>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</si>
  <si>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</si>
  <si>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</si>
  <si>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</si>
  <si>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</si>
  <si>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</si>
  <si>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</si>
  <si>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</si>
  <si>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</si>
  <si>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</si>
  <si>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</si>
  <si>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</si>
  <si>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</si>
  <si>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</si>
  <si>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</si>
  <si>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</si>
  <si>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</si>
  <si>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</si>
  <si>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</si>
  <si>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</si>
  <si>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</si>
  <si>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</si>
  <si>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</si>
  <si>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</si>
  <si>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</si>
  <si>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</si>
  <si>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</si>
  <si>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</si>
  <si>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</si>
  <si>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</si>
  <si>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</si>
  <si>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</si>
  <si>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</si>
  <si>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</si>
  <si>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</si>
  <si>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</si>
  <si>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</si>
  <si>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</si>
  <si>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</si>
  <si>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</si>
  <si>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</si>
  <si>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</si>
  <si>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</si>
  <si>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</si>
  <si>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</si>
  <si>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</si>
  <si>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</si>
  <si>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</si>
  <si>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</si>
  <si>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</si>
  <si>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</si>
  <si>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</si>
  <si>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</si>
  <si>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</si>
  <si>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</si>
  <si>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</si>
  <si>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</si>
  <si>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</si>
  <si>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</si>
  <si>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</si>
  <si>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</si>
  <si>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</si>
  <si>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</si>
  <si>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</si>
  <si>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</si>
  <si>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</si>
  <si>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</si>
  <si>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</si>
  <si>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</si>
  <si>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</si>
  <si>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</si>
  <si>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</si>
  <si>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</si>
  <si>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</si>
  <si>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</si>
  <si>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</si>
  <si>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</si>
  <si>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</si>
  <si>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</si>
  <si>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</si>
  <si>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</si>
  <si>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</si>
  <si>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</si>
  <si>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</si>
  <si>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</si>
  <si>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</si>
  <si>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</si>
  <si>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</si>
  <si>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</si>
  <si>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</si>
  <si>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</si>
  <si>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</si>
  <si>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</si>
  <si>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</si>
  <si>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</si>
  <si>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</si>
  <si>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</si>
  <si>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</si>
  <si>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</si>
  <si>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</si>
  <si>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</si>
  <si>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</si>
  <si>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</si>
  <si>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</si>
  <si>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</si>
  <si>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</si>
  <si>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</si>
  <si>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</si>
  <si>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</si>
  <si>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</si>
  <si>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</si>
  <si>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</si>
  <si>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</si>
  <si>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</si>
  <si>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</si>
  <si>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</si>
  <si>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</si>
  <si>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</si>
  <si>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</si>
  <si>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</si>
  <si>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</si>
  <si>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</si>
  <si>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</si>
  <si>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</si>
  <si>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</si>
  <si>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</si>
  <si>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</si>
  <si>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</si>
  <si>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</si>
  <si>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</si>
  <si>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</si>
  <si>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</si>
  <si>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</si>
  <si>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</si>
  <si>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</si>
  <si>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</si>
  <si>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</si>
  <si>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</si>
  <si>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</si>
  <si>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</si>
  <si>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</si>
  <si>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</si>
  <si>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</si>
  <si>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</si>
  <si>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</si>
  <si>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</si>
  <si>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</si>
  <si>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</si>
  <si>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</si>
  <si>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</si>
  <si>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</si>
  <si>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</si>
  <si>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</si>
  <si>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</si>
  <si>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</si>
  <si>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</si>
  <si>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</si>
  <si>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</si>
  <si>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</si>
  <si>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</si>
  <si>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</si>
  <si>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</si>
  <si>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</si>
  <si>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</si>
  <si>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</si>
  <si>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</si>
  <si>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</si>
  <si>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</si>
  <si>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</si>
  <si>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</si>
  <si>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</si>
  <si>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</si>
  <si>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</si>
  <si>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</si>
  <si>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</si>
  <si>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</si>
  <si>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</si>
  <si>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</si>
  <si>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</si>
  <si>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</si>
  <si>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</si>
  <si>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</si>
  <si>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</si>
  <si>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</si>
  <si>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</si>
  <si>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</si>
  <si>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</si>
  <si>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</si>
  <si>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</si>
  <si>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</si>
  <si>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</si>
  <si>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</si>
  <si>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</si>
  <si>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</si>
  <si>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</si>
  <si>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</si>
  <si>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</si>
  <si>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</si>
  <si>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</si>
  <si>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</si>
  <si>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</si>
  <si>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</si>
  <si>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</si>
  <si>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</si>
  <si>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</si>
  <si>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</si>
  <si>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</si>
  <si>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</si>
  <si>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</si>
  <si>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</si>
  <si>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</si>
  <si>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</si>
  <si>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</si>
  <si>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</si>
  <si>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</si>
  <si>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</si>
  <si>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</si>
  <si>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</si>
  <si>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</si>
  <si>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</si>
  <si>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</si>
  <si>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</si>
  <si>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</si>
  <si>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</si>
  <si>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</si>
  <si>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</si>
  <si>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</si>
  <si>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</si>
  <si>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</si>
  <si>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</si>
  <si>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</si>
  <si>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</si>
  <si>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</si>
  <si>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</si>
  <si>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</si>
  <si>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</si>
  <si>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</si>
  <si>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</si>
  <si>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</si>
  <si>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</si>
  <si>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</si>
  <si>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</si>
  <si>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</si>
  <si>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</si>
  <si>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</si>
  <si>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</si>
  <si>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</si>
  <si>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</si>
  <si>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</si>
  <si>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</si>
  <si>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</si>
  <si>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</si>
  <si>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</si>
  <si>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</si>
  <si>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</si>
  <si>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</si>
  <si>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</si>
  <si>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</si>
  <si>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</si>
  <si>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</si>
  <si>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</si>
  <si>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</si>
  <si>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</si>
  <si>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</si>
  <si>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</si>
  <si>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</si>
  <si>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</si>
  <si>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</si>
  <si>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</si>
  <si>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</si>
  <si>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</si>
  <si>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</si>
  <si>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</si>
  <si>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</si>
  <si>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</si>
  <si>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</si>
  <si>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</si>
  <si>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</si>
  <si>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</si>
  <si>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</si>
  <si>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</si>
  <si>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</si>
  <si>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</si>
  <si>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</si>
  <si>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</si>
  <si>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</si>
  <si>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</si>
  <si>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</si>
  <si>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</si>
  <si>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</si>
  <si>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</si>
  <si>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</si>
  <si>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</si>
  <si>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</si>
  <si>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</si>
  <si>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</si>
  <si>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</si>
  <si>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</si>
  <si>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</si>
  <si>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</si>
  <si>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</si>
  <si>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</si>
  <si>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</si>
  <si>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</si>
  <si>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</si>
  <si>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</si>
  <si>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</si>
  <si>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</si>
  <si>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</si>
  <si>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</si>
  <si>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</si>
  <si>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</si>
  <si>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</si>
  <si>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</si>
  <si>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</si>
  <si>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</si>
  <si>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</si>
  <si>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</si>
  <si>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</si>
  <si>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</si>
  <si>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</si>
  <si>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</si>
  <si>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</si>
  <si>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</si>
  <si>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</si>
  <si>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</si>
  <si>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</si>
  <si>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</si>
  <si>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</si>
  <si>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</si>
  <si>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</si>
  <si>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</si>
  <si>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</si>
  <si>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</si>
  <si>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</si>
  <si>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</si>
  <si>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</si>
  <si>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</si>
  <si>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</si>
  <si>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</si>
  <si>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</si>
  <si>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</si>
  <si>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</si>
  <si>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</si>
  <si>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</si>
  <si>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</si>
  <si>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</si>
  <si>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</si>
  <si>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</si>
  <si>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</si>
  <si>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</si>
  <si>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</si>
  <si>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</si>
  <si>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</si>
  <si>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</si>
  <si>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</si>
  <si>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</si>
  <si>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</si>
  <si>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</si>
  <si>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</si>
  <si>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</si>
  <si>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</si>
  <si>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</si>
  <si>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</si>
  <si>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</si>
  <si>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</si>
  <si>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</si>
  <si>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</si>
  <si>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</si>
  <si>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</si>
  <si>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</si>
  <si>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</si>
  <si>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</si>
  <si>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</si>
  <si>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</si>
  <si>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</si>
  <si>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</si>
  <si>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</si>
  <si>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</si>
  <si>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</si>
  <si>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</si>
  <si>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</si>
  <si>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</si>
  <si>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</si>
  <si>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</si>
  <si>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</si>
  <si>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</si>
  <si>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</si>
  <si>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</si>
  <si>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</si>
  <si>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</si>
  <si>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</si>
  <si>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</si>
  <si>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</si>
  <si>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</si>
  <si>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</si>
  <si>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</si>
  <si>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</si>
  <si>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</si>
  <si>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</si>
  <si>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</si>
  <si>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</si>
  <si>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</si>
  <si>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</si>
  <si>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</si>
  <si>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</si>
  <si>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</si>
  <si>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</si>
  <si>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</si>
  <si>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</si>
  <si>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</si>
  <si>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</si>
  <si>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</si>
  <si>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</si>
  <si>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</si>
  <si>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</si>
  <si>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</si>
  <si>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</si>
  <si>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</si>
  <si>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</si>
  <si>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</si>
  <si>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</si>
  <si>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</si>
  <si>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</si>
  <si>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</si>
  <si>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</si>
  <si>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</si>
  <si>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</si>
  <si>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</si>
  <si>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</si>
  <si>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</si>
  <si>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</si>
  <si>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</si>
  <si>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</si>
  <si>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</si>
  <si>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</si>
  <si>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</si>
  <si>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</si>
  <si>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</si>
  <si>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</si>
  <si>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</si>
  <si>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</si>
  <si>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</si>
  <si>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</si>
  <si>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</si>
  <si>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</si>
  <si>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</si>
  <si>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</si>
  <si>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</si>
  <si>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</si>
  <si>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</si>
  <si>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</si>
  <si>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</si>
  <si>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</si>
  <si>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</si>
  <si>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</si>
  <si>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</si>
  <si>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</si>
  <si>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</si>
  <si>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</si>
  <si>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</si>
  <si>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</si>
  <si>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</si>
  <si>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</si>
  <si>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</si>
  <si>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</si>
  <si>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</si>
  <si>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</si>
  <si>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</si>
  <si>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</si>
  <si>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</si>
  <si>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</si>
  <si>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</si>
  <si>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</si>
  <si>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</si>
  <si>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</si>
  <si>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</si>
  <si>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</si>
  <si>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</si>
  <si>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</si>
  <si>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</si>
  <si>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</si>
  <si>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</si>
  <si>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</si>
  <si>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</si>
  <si>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</si>
  <si>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</si>
  <si>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</si>
  <si>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</si>
  <si>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</si>
  <si>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</si>
  <si>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</si>
  <si>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</si>
  <si>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</si>
  <si>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</si>
  <si>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</si>
  <si>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</si>
  <si>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</si>
  <si>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</si>
  <si>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</si>
  <si>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</si>
  <si>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</si>
  <si>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</si>
  <si>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</si>
  <si>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</si>
  <si>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</si>
  <si>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</si>
  <si>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</si>
  <si>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</si>
  <si>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</si>
  <si>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</si>
  <si>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</si>
  <si>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</si>
  <si>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</si>
  <si>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</si>
  <si>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</si>
  <si>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</si>
  <si>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</si>
  <si>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</si>
  <si>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</si>
  <si>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</si>
  <si>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</si>
  <si>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</si>
  <si>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</si>
  <si>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</si>
  <si>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</si>
  <si>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</si>
  <si>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</si>
  <si>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</si>
  <si>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</si>
  <si>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</si>
  <si>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</si>
  <si>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</si>
  <si>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</si>
  <si>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</si>
  <si>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</si>
  <si>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</si>
  <si>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</si>
  <si>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</si>
  <si>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</si>
  <si>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</si>
  <si>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</si>
  <si>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</si>
  <si>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</si>
  <si>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</si>
  <si>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</si>
  <si>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</si>
  <si>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</si>
  <si>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</si>
  <si>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</si>
  <si>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</si>
  <si>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</si>
  <si>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</si>
  <si>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</si>
  <si>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</si>
  <si>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</si>
  <si>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</si>
  <si>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</si>
  <si>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</si>
  <si>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</si>
  <si>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</si>
  <si>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</si>
  <si>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</si>
  <si>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</si>
  <si>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</si>
  <si>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</si>
  <si>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</si>
  <si>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</si>
  <si>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</si>
  <si>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</si>
  <si>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</si>
  <si>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</si>
  <si>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</si>
  <si>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</si>
  <si>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</si>
  <si>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</si>
  <si>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</si>
  <si>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</si>
  <si>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</si>
  <si>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</si>
  <si>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</si>
  <si>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</si>
  <si>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</si>
  <si>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</si>
  <si>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</si>
  <si>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</si>
  <si>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</si>
  <si>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</si>
  <si>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</si>
  <si>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</si>
  <si>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</si>
  <si>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</si>
  <si>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</si>
  <si>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</si>
  <si>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</si>
  <si>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</si>
  <si>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</si>
  <si>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</si>
  <si>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</si>
  <si>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</si>
  <si>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</si>
  <si>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</si>
  <si>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</si>
  <si>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</si>
  <si>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</si>
  <si>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</si>
  <si>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</si>
  <si>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</si>
  <si>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</si>
  <si>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</si>
  <si>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</si>
  <si>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</si>
  <si>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</si>
  <si>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</si>
  <si>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</si>
  <si>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</si>
  <si>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</si>
  <si>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</si>
  <si>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</si>
  <si>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</si>
  <si>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</si>
  <si>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</si>
  <si>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</si>
  <si>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</si>
  <si>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</si>
  <si>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</si>
  <si>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</si>
  <si>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</si>
  <si>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</si>
  <si>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</si>
  <si>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</si>
  <si>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</si>
  <si>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</si>
  <si>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</si>
  <si>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</si>
  <si>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</si>
  <si>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</si>
  <si>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</si>
  <si>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</si>
  <si>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</si>
  <si>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</si>
  <si>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</si>
  <si>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</si>
  <si>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</si>
  <si>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</si>
  <si>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</si>
  <si>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</si>
  <si>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</si>
  <si>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</si>
  <si>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</si>
  <si>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</si>
  <si>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</si>
  <si>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</si>
  <si>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</si>
  <si>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</si>
  <si>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</si>
  <si>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</si>
  <si>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</si>
  <si>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</si>
  <si>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</si>
  <si>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</si>
  <si>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</si>
  <si>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</si>
  <si>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</si>
  <si>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</si>
  <si>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</si>
  <si>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</si>
  <si>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</si>
  <si>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</si>
  <si>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</si>
  <si>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</si>
  <si>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</si>
  <si>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</si>
  <si>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</si>
  <si>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</si>
  <si>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</si>
  <si>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</si>
  <si>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</si>
  <si>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</si>
  <si>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</si>
  <si>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</si>
  <si>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</si>
  <si>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</si>
  <si>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</si>
  <si>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</si>
  <si>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</si>
  <si>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</si>
  <si>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</si>
  <si>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</si>
  <si>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</si>
  <si>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</si>
  <si>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</si>
  <si>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</si>
  <si>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</si>
  <si>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</si>
  <si>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</si>
  <si>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</si>
  <si>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</si>
  <si>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</si>
  <si>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</si>
  <si>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</si>
  <si>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</si>
  <si>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</si>
  <si>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</si>
  <si>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</si>
  <si>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</si>
  <si>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</si>
  <si>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</si>
  <si>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</si>
  <si>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</si>
  <si>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</si>
  <si>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</si>
  <si>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</si>
  <si>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</si>
  <si>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</si>
  <si>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</si>
  <si>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</si>
  <si>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</si>
  <si>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</si>
  <si>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</si>
  <si>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</si>
  <si>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</si>
  <si>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</si>
  <si>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</si>
  <si>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</si>
  <si>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</si>
  <si>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</si>
  <si>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</si>
  <si>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</si>
  <si>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</si>
  <si>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</si>
  <si>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</si>
  <si>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</si>
  <si>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</si>
  <si>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</si>
  <si>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</si>
  <si>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</si>
  <si>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</si>
  <si>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</si>
  <si>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</si>
  <si>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</si>
  <si>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</si>
  <si>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</si>
  <si>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</si>
  <si>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</si>
  <si>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</si>
  <si>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</si>
  <si>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</si>
  <si>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</si>
  <si>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</si>
  <si>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</si>
  <si>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</si>
  <si>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</si>
  <si>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</si>
  <si>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</si>
  <si>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</si>
  <si>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</si>
  <si>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</si>
  <si>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</si>
  <si>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</si>
  <si>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</si>
  <si>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</si>
  <si>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</si>
  <si>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</si>
  <si>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</si>
  <si>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</si>
  <si>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</si>
  <si>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</si>
  <si>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</si>
  <si>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</si>
  <si>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</si>
  <si>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</si>
  <si>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</si>
  <si>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</si>
  <si>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</si>
  <si>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</si>
  <si>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</si>
  <si>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</si>
  <si>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</si>
  <si>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</si>
  <si>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</si>
  <si>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</si>
  <si>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</si>
  <si>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</si>
  <si>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</si>
  <si>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</si>
  <si>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</si>
  <si>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</si>
  <si>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</si>
  <si>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</si>
  <si>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</si>
  <si>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</si>
  <si>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</si>
  <si>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</si>
  <si>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</si>
  <si>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</si>
  <si>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</si>
  <si>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</si>
  <si>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</si>
  <si>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</si>
  <si>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</si>
  <si>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</si>
  <si>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</si>
  <si>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</si>
  <si>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</si>
  <si>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</si>
  <si>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</si>
  <si>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</si>
  <si>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</si>
  <si>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</si>
  <si>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</si>
  <si>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</si>
  <si>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</si>
  <si>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</si>
  <si>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</si>
  <si>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</si>
  <si>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</si>
  <si>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</si>
  <si>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</si>
  <si>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</si>
  <si>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</si>
  <si>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</si>
  <si>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</si>
  <si>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</si>
  <si>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</si>
  <si>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</si>
  <si>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</si>
  <si>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</si>
  <si>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</si>
  <si>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</si>
  <si>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</si>
  <si>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</si>
  <si>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</si>
  <si>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</si>
  <si>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</si>
  <si>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</si>
  <si>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</si>
  <si>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</si>
  <si>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</si>
  <si>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</si>
  <si>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</si>
  <si>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</si>
  <si>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</si>
  <si>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</si>
  <si>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</si>
  <si>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</si>
  <si>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</si>
  <si>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</si>
  <si>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</si>
  <si>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</si>
  <si>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</si>
  <si>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</si>
  <si>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</si>
  <si>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</si>
  <si>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</si>
  <si>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</si>
  <si>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</si>
  <si>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</si>
  <si>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</si>
  <si>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</si>
  <si>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</si>
  <si>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</si>
  <si>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</si>
  <si>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</si>
  <si>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</si>
  <si>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</si>
  <si>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</si>
  <si>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</si>
  <si>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</si>
  <si>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</si>
  <si>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</si>
  <si>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</si>
  <si>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</si>
  <si>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</si>
  <si>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</si>
  <si>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</si>
  <si>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</si>
  <si>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</si>
  <si>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</si>
  <si>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</si>
  <si>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</si>
  <si>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</si>
  <si>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</si>
  <si>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</si>
  <si>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</si>
  <si>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</si>
  <si>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</si>
  <si>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</si>
  <si>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</si>
  <si>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</si>
  <si>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</si>
  <si>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</si>
  <si>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</si>
  <si>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</si>
  <si>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</si>
  <si>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</si>
  <si>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</si>
  <si>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</si>
  <si>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</si>
  <si>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</si>
  <si>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</si>
  <si>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</si>
  <si>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</si>
  <si>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</si>
  <si>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</si>
  <si>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</si>
  <si>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</si>
  <si>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</si>
  <si>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</si>
  <si>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</si>
  <si>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</si>
  <si>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</si>
  <si>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</si>
  <si>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</si>
  <si>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</si>
  <si>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</si>
  <si>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</si>
  <si>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</si>
  <si>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</si>
  <si>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</si>
  <si>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</si>
  <si>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</si>
  <si>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</si>
  <si>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</si>
  <si>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</si>
  <si>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</si>
  <si>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</si>
  <si>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</si>
  <si>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</si>
  <si>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</si>
  <si>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</si>
  <si>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</si>
  <si>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</si>
  <si>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</si>
  <si>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</si>
  <si>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</si>
  <si>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</si>
  <si>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</si>
  <si>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</si>
  <si>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</si>
  <si>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</si>
  <si>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</si>
  <si>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</si>
  <si>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</si>
  <si>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</si>
  <si>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</si>
  <si>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</si>
  <si>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</si>
  <si>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</si>
  <si>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</si>
  <si>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</si>
  <si>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</si>
  <si>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</si>
  <si>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</si>
  <si>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</si>
  <si>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</si>
  <si>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</si>
  <si>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</si>
  <si>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</si>
  <si>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</si>
  <si>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</si>
  <si>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</si>
  <si>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</si>
  <si>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</si>
  <si>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</si>
  <si>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</si>
  <si>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</si>
  <si>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</si>
  <si>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</si>
  <si>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</si>
  <si>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</si>
  <si>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</si>
  <si>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</si>
  <si>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</si>
  <si>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</si>
  <si>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</si>
  <si>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</si>
  <si>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</si>
  <si>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</si>
  <si>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</si>
  <si>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</si>
  <si>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</si>
  <si>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</si>
  <si>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</si>
  <si>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</si>
  <si>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</si>
  <si>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</si>
  <si>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</si>
  <si>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</si>
  <si>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</si>
  <si>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</si>
  <si>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</si>
  <si>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</si>
  <si>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</si>
  <si>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</si>
  <si>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</si>
  <si>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</si>
  <si>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</si>
  <si>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</si>
  <si>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</si>
  <si>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</si>
  <si>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</si>
  <si>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</si>
  <si>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</si>
  <si>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</si>
  <si>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</si>
  <si>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</si>
  <si>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</si>
  <si>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</si>
  <si>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</si>
  <si>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</si>
  <si>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</si>
  <si>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</si>
  <si>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</si>
  <si>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</si>
  <si>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</si>
  <si>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</si>
  <si>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</si>
  <si>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</si>
  <si>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</si>
  <si>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</si>
  <si>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</si>
  <si>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</si>
  <si>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</si>
  <si>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</si>
  <si>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</si>
  <si>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</si>
  <si>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</si>
  <si>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</si>
  <si>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</si>
  <si>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</si>
  <si>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</si>
  <si>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</si>
  <si>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</si>
  <si>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</si>
  <si>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</si>
  <si>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</si>
  <si>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</si>
  <si>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</si>
  <si>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</si>
  <si>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</si>
  <si>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</si>
  <si>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</si>
  <si>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</si>
  <si>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</si>
  <si>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</si>
  <si>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</si>
  <si>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</si>
  <si>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</si>
  <si>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</si>
  <si>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</si>
  <si>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</si>
  <si>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</si>
  <si>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</si>
  <si>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</si>
  <si>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</si>
  <si>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</si>
  <si>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</si>
  <si>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</si>
  <si>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</si>
  <si>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</si>
  <si>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</si>
  <si>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</si>
  <si>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</si>
  <si>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</si>
  <si>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</si>
  <si>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</si>
  <si>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</si>
  <si>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</si>
  <si>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</si>
  <si>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</si>
  <si>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</si>
  <si>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</si>
  <si>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</si>
  <si>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</si>
  <si>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</si>
  <si>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</si>
  <si>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</si>
  <si>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</si>
  <si>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</si>
  <si>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</si>
  <si>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</si>
  <si>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</si>
  <si>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</si>
  <si>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</si>
  <si>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</si>
  <si>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</si>
  <si>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</si>
  <si>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</si>
  <si>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</si>
  <si>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</si>
  <si>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</si>
  <si>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</si>
  <si>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</si>
  <si>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</si>
  <si>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</si>
  <si>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</si>
  <si>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</si>
  <si>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</si>
  <si>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</si>
  <si>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</si>
  <si>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</si>
  <si>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</si>
  <si>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</si>
  <si>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</si>
  <si>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</si>
  <si>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</si>
  <si>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</si>
  <si>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</si>
  <si>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</si>
  <si>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</si>
  <si>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</si>
  <si>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</si>
  <si>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</si>
  <si>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</si>
  <si>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</si>
  <si>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</si>
  <si>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</si>
  <si>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</si>
  <si>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</si>
  <si>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</si>
  <si>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</si>
  <si>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</si>
  <si>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</si>
  <si>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</si>
  <si>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</si>
  <si>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</si>
  <si>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</si>
  <si>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</si>
  <si>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</si>
  <si>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</si>
  <si>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</si>
  <si>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</si>
  <si>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</si>
  <si>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</si>
  <si>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</si>
  <si>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</si>
  <si>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</si>
  <si>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</si>
  <si>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</si>
  <si>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</si>
  <si>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</si>
  <si>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</si>
  <si>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</si>
  <si>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</si>
  <si>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</si>
  <si>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</si>
  <si>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</si>
  <si>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</si>
  <si>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</si>
  <si>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</si>
  <si>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</si>
  <si>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</si>
  <si>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</si>
  <si>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</si>
  <si>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</si>
  <si>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</si>
  <si>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</si>
  <si>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</si>
  <si>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</si>
  <si>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</si>
  <si>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</si>
  <si>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</si>
  <si>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</si>
  <si>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</si>
  <si>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</si>
  <si>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</si>
  <si>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</si>
  <si>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</si>
  <si>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</si>
  <si>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</si>
  <si>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</si>
  <si>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</si>
  <si>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</si>
  <si>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</si>
  <si>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</si>
  <si>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</si>
  <si>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</si>
  <si>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</si>
  <si>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</si>
  <si>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</si>
  <si>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</si>
  <si>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</si>
  <si>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</si>
  <si>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</si>
  <si>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</si>
  <si>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</si>
  <si>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</si>
  <si>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</si>
  <si>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</si>
  <si>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</si>
  <si>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</si>
  <si>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</si>
  <si>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</si>
  <si>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</si>
  <si>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</si>
  <si>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</si>
  <si>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</si>
  <si>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</si>
  <si>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</si>
  <si>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</si>
  <si>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</si>
  <si>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</si>
  <si>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</si>
  <si>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</si>
  <si>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</si>
  <si>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</si>
  <si>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</si>
  <si>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</si>
  <si>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</si>
  <si>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</si>
  <si>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</si>
  <si>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</si>
  <si>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</si>
  <si>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</si>
  <si>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</si>
  <si>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</si>
  <si>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</si>
  <si>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</si>
  <si>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</si>
  <si>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</si>
  <si>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</si>
  <si>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</si>
  <si>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</si>
  <si>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</si>
  <si>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</si>
  <si>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</si>
  <si>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</si>
  <si>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</si>
  <si>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</si>
  <si>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</si>
  <si>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</si>
  <si>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</si>
  <si>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</si>
  <si>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</si>
  <si>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</si>
  <si>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</si>
  <si>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</si>
  <si>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</si>
  <si>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</si>
  <si>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</si>
  <si>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</si>
  <si>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</si>
  <si>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</si>
  <si>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</si>
  <si>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</si>
  <si>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</si>
  <si>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</si>
  <si>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</si>
  <si>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</si>
  <si>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</si>
  <si>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</si>
  <si>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</si>
  <si>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</si>
  <si>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</si>
  <si>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</si>
  <si>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</si>
  <si>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</si>
  <si>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</si>
  <si>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</si>
  <si>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</si>
  <si>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</si>
  <si>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</si>
  <si>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</si>
  <si>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</si>
  <si>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</si>
  <si>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</si>
  <si>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</si>
  <si>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</si>
  <si>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</si>
  <si>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</si>
  <si>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</si>
  <si>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</si>
  <si>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</si>
  <si>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</si>
  <si>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</si>
  <si>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</si>
  <si>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</si>
  <si>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</si>
  <si>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</si>
  <si>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</si>
  <si>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</si>
  <si>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</si>
  <si>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</si>
  <si>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</si>
  <si>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</si>
  <si>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</si>
  <si>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</si>
  <si>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</si>
  <si>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</si>
  <si>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</si>
  <si>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</si>
  <si>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</si>
  <si>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</si>
  <si>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</si>
  <si>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</si>
  <si>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</si>
  <si>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</si>
  <si>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</si>
  <si>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</si>
  <si>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</si>
  <si>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</si>
  <si>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</si>
  <si>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</si>
  <si>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</si>
  <si>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</si>
  <si>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</si>
  <si>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</si>
  <si>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</si>
  <si>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</si>
  <si>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</si>
  <si>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</si>
  <si>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</si>
  <si>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</si>
  <si>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</si>
  <si>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</si>
  <si>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</si>
  <si>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</si>
  <si>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</si>
  <si>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</si>
  <si>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</si>
  <si>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</si>
  <si>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</si>
  <si>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</si>
  <si>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</si>
  <si>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</si>
  <si>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</si>
  <si>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</si>
  <si>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</si>
  <si>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</si>
  <si>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</si>
  <si>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</si>
  <si>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</si>
  <si>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</si>
  <si>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</si>
  <si>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</si>
  <si>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</si>
  <si>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</si>
  <si>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</si>
  <si>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</si>
  <si>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</si>
  <si>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</si>
  <si>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</si>
  <si>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</si>
  <si>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</si>
  <si>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</si>
  <si>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</si>
  <si>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</si>
  <si>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</si>
  <si>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</si>
  <si>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</si>
  <si>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</si>
  <si>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</si>
  <si>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</si>
  <si>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</si>
  <si>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</si>
  <si>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</si>
  <si>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</si>
  <si>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</si>
  <si>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</si>
  <si>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</si>
  <si>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</si>
  <si>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</si>
  <si>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</si>
  <si>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</si>
  <si>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</si>
  <si>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</si>
  <si>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</si>
  <si>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</si>
  <si>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</si>
  <si>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</si>
  <si>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</si>
  <si>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</si>
  <si>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</si>
  <si>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</si>
  <si>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</si>
  <si>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</si>
  <si>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</si>
  <si>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</si>
  <si>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</si>
  <si>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</si>
  <si>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</si>
  <si>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</si>
  <si>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</si>
  <si>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</si>
  <si>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</si>
  <si>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</si>
  <si>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</si>
  <si>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</si>
  <si>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</si>
  <si>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</si>
  <si>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</si>
  <si>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</si>
  <si>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</si>
  <si>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</si>
  <si>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</si>
  <si>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</si>
  <si>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</si>
  <si>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</si>
  <si>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</si>
  <si>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</si>
  <si>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</si>
  <si>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</si>
  <si>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</si>
  <si>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</si>
  <si>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</si>
  <si>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</si>
  <si>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</si>
  <si>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Critical</t>
  </si>
  <si>
    <t>1(3G) sites down 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</si>
  <si>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</si>
  <si>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</si>
  <si>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</si>
  <si>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</si>
  <si>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</si>
  <si>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</si>
  <si>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</si>
  <si>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</si>
  <si>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</si>
  <si>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</si>
  <si>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</si>
  <si>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</si>
  <si>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</si>
  <si>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</si>
  <si>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</si>
  <si>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</si>
  <si>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</si>
  <si>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</si>
  <si>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</si>
  <si>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</si>
  <si>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</si>
  <si>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</si>
  <si>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</si>
  <si>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</si>
  <si>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</si>
  <si>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</si>
  <si>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</si>
  <si>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</si>
  <si>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</si>
  <si>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</si>
  <si>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</si>
  <si>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</si>
  <si>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</si>
  <si>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</si>
  <si>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</si>
  <si>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</si>
  <si>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</si>
  <si>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</si>
  <si>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</si>
  <si>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</si>
  <si>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</si>
  <si>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</si>
  <si>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</si>
  <si>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</si>
  <si>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</si>
  <si>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</si>
  <si>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</si>
  <si>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</si>
  <si>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</si>
  <si>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</si>
  <si>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</si>
  <si>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</si>
  <si>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</si>
  <si>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</si>
  <si>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</si>
  <si>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</si>
  <si>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</si>
  <si>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</si>
  <si>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</si>
  <si>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</si>
  <si>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</si>
  <si>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</si>
  <si>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</si>
  <si>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</si>
  <si>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</si>
  <si>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</si>
  <si>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</si>
  <si>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</si>
  <si>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</si>
  <si>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</si>
  <si>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</si>
  <si>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</si>
  <si>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</si>
  <si>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</si>
  <si>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</si>
  <si>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</si>
  <si>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</si>
  <si>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</si>
  <si>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</si>
  <si>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</si>
  <si>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</si>
  <si>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</si>
  <si>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</si>
  <si>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</si>
  <si>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</si>
  <si>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</si>
  <si>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</si>
  <si>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</si>
  <si>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</si>
  <si>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</si>
  <si>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Team Facing Access Issue, Site Located at military base area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</si>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</sst>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273.62737071759329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14311</v>
      </c>
      <c r="E3" s="65" t="s">
        <v>38967</v>
      </c>
      <c r="F3" s="66">
        <v>45936.528541666667</v>
      </c>
      <c r="G3" s="67">
        <f ca="1">IFERROR(NOW()-F3,"")</f>
        <v>4.7254976852855179E-2</v>
      </c>
      <c r="H3" s="66">
        <v>45936.528541666667</v>
      </c>
      <c r="I3" s="73" t="str">
        <f>IFERROR(VLOOKUP(D3,DB!A:F,6,0),"")</f>
        <v>SCECO</v>
      </c>
      <c r="J3" s="73" t="str">
        <f>IFERROR(VLOOKUP(D3,DB!A:G,7,0),"")</f>
        <v>In progress</v>
      </c>
      <c r="K3" s="69" t="s">
        <v>38968</v>
      </c>
      <c r="L3" s="70" t="str">
        <f>IFERROR(VLOOKUP(D3,DB!A:I,9,0),"")</f>
        <v>Latis</v>
      </c>
    </row>
    <row r="4" spans="1:12" ht="15" customHeight="1">
      <c r="A4" s="63"/>
      <c r="B4" s="73" t="str">
        <f>IFERROR(VLOOKUP(D4,DB!A:K,11,0),"")</f>
        <v/>
      </c>
      <c r="C4" s="64"/>
      <c r="D4" s="64"/>
      <c r="E4" s="65"/>
      <c r="F4" s="66"/>
      <c r="G4" s="67">
        <f ca="1">IFERROR(NOW()-F4,"")</f>
        <v>45936.575796643519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45936.575796643519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45936.575796643519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45936.575796643519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45936.575796643519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45936.575796643519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45936.575796643519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45936.575796643519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45936.575796643519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45936.575796643519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45936.575796643519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45936.575796643519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45936.575796643519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45936.575796643519</v>
      </c>
      <c r="H17" s="68"/>
      <c r="I17" s="73" t="str">
        <f>IFERROR(VLOOKUP(D17,DB!A:F,6,0),"")</f>
        <v/>
      </c>
      <c r="J17" s="73" t="str">
        <f>IFERROR(VLOOKUP(D17,DB!A:G,7,0),"")</f>
        <v/>
      </c>
      <c r="K17" s="69"/>
      <c r="L17" s="70" t="str">
        <f>IFERROR(VLOOKUP(D17,DB!A:I,9,0),"")</f>
        <v/>
      </c>
    </row>
    <row r="18" spans="1:12" ht="15" customHeight="1">
      <c r="A18" s="160"/>
      <c r="B18" s="161" t="str">
        <f>IFERROR(VLOOKUP(D18,DB!A:K,11,0),"")</f>
        <v/>
      </c>
      <c r="C18" s="161"/>
      <c r="D18" s="161"/>
      <c r="E18" s="162"/>
      <c r="F18" s="163"/>
      <c r="G18" s="164">
        <f ca="1">IFERROR(NOW()-F18,"")</f>
        <v>45936.575796643519</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45936.575796643519</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45936.575796643519</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45936.575796643519</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45936.575796643519</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45936.575796643519</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45936.575796643519</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45936.575796643519</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45936.575796643519</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45936.575796643519</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45936.575796643519</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45936.575796643519</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45936.575796643519</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45936.575796643519</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45936.575796643519</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45936.575796643519</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45936.575796643519</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45936.575796643519</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45936.575796643519</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45936.575796643519</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45936.575796643519</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45936.575796643519</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45936.575796643519</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45936.575796643519</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45936.575796643519</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45936.575796643519</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45936.575796643519</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45936.575796643519</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45936.575796643519</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45936.575796643519</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45936.575796643519</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45936.575796643519</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45936.575796643519</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45936.575796643519</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45936.575796643519</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45936.575796643519</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45936.575796643519</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45936.575796643519</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45936.575796643519</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45936.575796643519</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45936.575796643519</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45936.575796643519</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45936.575796643519</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45936.575796643519</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45936.575796643519</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45936.575796643519</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45936.575796643519</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45936.575796643519</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45936.575796643519</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45936.575796643519</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45936.575796643519</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45936.575796643519</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45936.575796643519</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45936.575796643519</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45936.575796643519</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45936.575796643519</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45936.575796643519</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45936.575796643519</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45936.575796643519</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45936.575796643519</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45936.575796643519</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45936.575796643519</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45936.575796643519</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45936.575796643519</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45936.575796643519</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45936.575796643519</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45936.575796643519</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45936.575796643519</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45936.575796643519</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45936.575796643519</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45936.575796643519</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45936.575796643519</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45936.575796643519</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45936.575796643519</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45936.575796643519</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45936.575796643519</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45936.575796643519</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45936.575796643519</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45936.575796643519</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45936.575796643519</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45936.575796643519</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45936.575796643519</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45936.575796643519</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45936.575796643519</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45936.575796643519</v>
      </c>
      <c r="H102" s="163"/>
      <c r="I102" s="161" t="str">
        <f>IFERROR(VLOOKUP(D102,DB!A:F,6,0),"")</f>
        <v/>
      </c>
      <c r="J102" s="73" t="str">
        <f>IFERROR(VLOOKUP(D102,DB!A:G,7,0),"")</f>
        <v/>
      </c>
      <c r="K102" s="165"/>
      <c r="L102" s="166" t="str">
        <f>IFERROR(VLOOKUP(D102,DB!A:I,9,0),"")</f>
        <v/>
      </c>
    </row>
    <row r="103" spans="1:12" ht="15" customHeight="1">
      <c r="A103" s="160"/>
      <c r="B103" s="161" t="str">
        <f>IFERROR(VLOOKUP(D103,DB!A:K,11,0),"")</f>
        <v/>
      </c>
      <c r="C103" s="161"/>
      <c r="D103" s="161"/>
      <c r="E103" s="162"/>
      <c r="F103" s="163"/>
      <c r="G103" s="164">
        <f ca="1">IFERROR(NOW()-F103,"")</f>
        <v>45936.575796643519</v>
      </c>
      <c r="H103" s="163"/>
      <c r="I103" s="161" t="str">
        <f>IFERROR(VLOOKUP(D103,DB!A:F,6,0),"")</f>
        <v/>
      </c>
      <c r="J103" s="73" t="str">
        <f>IFERROR(VLOOKUP(D103,DB!A:G,7,0),"")</f>
        <v/>
      </c>
      <c r="K103" s="165"/>
      <c r="L103" s="166" t="str">
        <f>IFERROR(VLOOKUP(D103,DB!A:I,9,0),"")</f>
        <v/>
      </c>
    </row>
  </sheetData>
  <customSheetViews>
    <customSheetView guid="{F6042A99-DD27-4453-835D-0834D95730CC}" filter="1" showAutoFilter="1">
      <pageMargins left="0" right="0" top="0" bottom="0" header="0" footer="0"/>
      <autoFilter ref="B1:M1" xr:uid="{59B4FFC8-562F-4475-AF5C-BB9167ED402C}"/>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129.84871331018803</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111.57595868055796</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9.6988773148041219E-2</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45936.575796643519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45936.575796643519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45936.575796643519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45936.575796643519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45936.575796643519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45936.575796643519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45936.575796643519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45936.575796643519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45936.575796643519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45936.575796643519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45936.575796643519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45936.575796643519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45936.575796643519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45936.575796643519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45936.575796643519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45936.575796643519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45936.575796643519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45936.575796643519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45936.575796643519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45936.575796643519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45936.575796643519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45936.575796643519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45936.575796643519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45936.575796643519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45936.575796643519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45936.575796643519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45936.575796643519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45936.575796643519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45936.575796643519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45936.575796643519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45936.575796643519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45936.575796643519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45936.575796643519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45936.575796643519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45936.575796643519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45936.575796643519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45936.575796643519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45936.575796643519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45936.575796643519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45936.575796643519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45936.575796643519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45936.575796643519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45936.575796643519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45936.575796643519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45936.575796643519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45936.575796643519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45936.575796643519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45936.575796643519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45936.575796643519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45936.575796643519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45936.575796643519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45936.575796643519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45936.575796643519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45936.575796643519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45936.575796643519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45936.575796643519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45936.575796643519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45936.575796643519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45936.575796643519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45936.575796643519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45936.575796643519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45936.575796643519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45936.575796643519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45936.575796643519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45936.575796643519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45936.575796643519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45936.575796643519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45936.575796643519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45936.575796643519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45936.575796643519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45936.575796643519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45936.575796643519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45936.575796643519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45936.575796643519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45936.575796643519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45936.575796643519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45936.575796643519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45936.575796643519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45936.575796643519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45936.575796643519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45936.575796643519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45936.575796643519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45936.575796643519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45936.575796643519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45936.575796643519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45936.575796643519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45936.575796643519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45936.575796643519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45936.575796643519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45936.575796643519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45936.575796643519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45936.575796643519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45936.575796643519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45936.575796643519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45936.575796643519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45936.575796643519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45936.575796643519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45936.575796643519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45936.575796643519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45936.575796643519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45936.575796643519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45936.575796643519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45936.575796643519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45936.575796643519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45936.575796643519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45936.575796643519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45936.575796643519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45936.575796643519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45936.575796643519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45936.575796643519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45936.575796643519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45936.575796643519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45936.575796643519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45936.575796643519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45936.575796643519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45936.575796643519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45936.575796643519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45936.575796643519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45936.575796643519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45936.575796643519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45936.575796643519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45936.575796643519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45936.575796643519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45936.575796643519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45936.575796643519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45936.575796643519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45936.575796643519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45936.575796643519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45936.575796643519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45936.575796643519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45936.575796643519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45936.575796643519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45936.575796643519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45936.575796643519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45936.575796643519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45936.575796643519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45936.575796643519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45936.575796643519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45936.575796643519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45936.575796643519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45936.575796643519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45936.575796643519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45936.575796643519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45936.575796643519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45936.575796643519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45936.575796643519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45936.575796643519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45936.575796643519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45936.575796643519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45936.575796643519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45936.575796643519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45936.575796643519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45936.575796643519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45936.575796643519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45936.575796643519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45936.575796643519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45936.575796643519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45936.575796643519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45936.575796643519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45936.575796643519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45936.575796643519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45936.575796643519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45936.575796643519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45936.575796643519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45936.575796643519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45936.575796643519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45936.575796643519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45936.575796643519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45936.575796643519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45936.575796643519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45936.575796643519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45936.575796643519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45936.575796643519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45936.575796643519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45936.575796643519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45936.575796643519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45936.575796643519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45936.575796643519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45936.575796643519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45936.575796643519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45936.575796643519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45936.575796643519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45936.575796643519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45936.575796643519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45936.575796643519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45936.575796643519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45936.575796643519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45936.575796643519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45936.575796643519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45936.575796643519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45936.575796643519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45936.575796643519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45936.575796643519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45936.575796643519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45936.575796643519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45936.575796643519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45936.575796643519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45936.575796643519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45936.575796643519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45936.575796643519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45936.575796643519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45936.575796643519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45936.575796643519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45936.575796643519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45936.575796643519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45936.575796643519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45936.575796643519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45936.575796643519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45936.575796643519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45936.575796643519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45936.575796643519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45936.575796643519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45936.575796643519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45936.575796643519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45936.575796643519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45936.575796643519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45936.575796643519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45936.575796643519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45936.575796643519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45936.575796643519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45936.575796643519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45936.575796643519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45936.575796643519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45936.575796643519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45936.575796643519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45936.575796643519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45936.575796643519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45936.575796643519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45936.575796643519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45936.575796643519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45936.575796643519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45936.575796643519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45936.575796643519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45936.575796643519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45936.575796643519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45936.575796643519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45936.575796643519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45936.575796643519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45936.575796643519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45936.575796643519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45936.575796643519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45936.575796643519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45936.575796643519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45936.575796643519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45936.575796643519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45936.575796643519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45936.575796643519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45936.575796643519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45936.575796643519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45936.575796643519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45936.575796643519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45936.575796643519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45936.575796643519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45936.575796643519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45936.575796643519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45936.575796643519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45936.575796643519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45936.575796643519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45936.575796643519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45936.575796643519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45936.575796643519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45936.575796643519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45936.575796643519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45936.575796643519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45936.575796643519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45936.575796643519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45936.575796643519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45936.575796643519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45936.575796643519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45936.575796643519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45936.575796643519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45936.575796643519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45936.575796643519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45936.575796643519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45936.575796643519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45936.575796643519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45936.575796643519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45936.575796643519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45936.575796643519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45936.575796643519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45936.575796643519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45936.575796643519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45936.575796643519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45936.575796643519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45936.575796643519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45936.575796643519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45936.575796643519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45936.575796643519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45936.575796643519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45936.575796643519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45936.575796643519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45936.575796643519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45936.575796643519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45936.575796643519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45936.575796643519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45936.575796643519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45936.575796643519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45936.575796643519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45936.575796643519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45936.575796643519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45936.575796643519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45936.575796643519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45936.575796643519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45936.575796643519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45936.575796643519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45936.575796643519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45936.575796643519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45936.575796643519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45936.575796643519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45936.575796643519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45936.575796643519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45936.575796643519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45936.575796643519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45936.575796643519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45936.575796643519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45936.575796643519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45936.575796643519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45936.575796643519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45936.575796643519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45936.575796643519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45936.575796643519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45936.575796643519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45936.575796643519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45936.575796643519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45936.575796643519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45936.575796643519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45936.575796643519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45936.575796643519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45936.575796643519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45936.575796643519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45936.575796643519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45936.575796643519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45936.575796643519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45936.575796643519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45936.575796643519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45936.575796643519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45936.575796643519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45936.575796643519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45936.575796643519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45936.575796643519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45936.575796643519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45936.575796643519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45936.575796643519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45936.575796643519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45936.575796643519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45936.575796643519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45936.575796643519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45936.575796643519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45936.575796643519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45936.575796643519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45936.575796643519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45936.575796643519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45936.575796643519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45936.575796643519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45936.575796643519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45936.575796643519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45936.575796643519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45936.575796643519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45936.575796643519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45936.575796643519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45936.575796643519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45936.575796643519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45936.575796643519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45936.575796643519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45936.575796643519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45936.575796643519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45936.575796643519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45936.575796643519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45936.575796643519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45936.575796643519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45936.575796643519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45936.575796643519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45936.575796643519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45936.575796643519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45936.575796643519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45936.575796643519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45936.575796643519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45936.575796643519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45936.575796643519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45936.575796643519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45936.575796643519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45936.575796643519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45936.575796643519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45936.575796643519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45936.575796643519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45936.575796643519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45936.575796643519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45936.575796643519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45936.575796643519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45936.575796643519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45936.575796643519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45936.575796643519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45936.575796643519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45936.575796643519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45936.575796643519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45936.575796643519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45936.575796643519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45936.575796643519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45936.575796643519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45936.575796643519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45936.575796643519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45936.575796643519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45936.575796643519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45936.575796643519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45936.575796643519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45936.575796643519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45936.575796643519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45936.575796643519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45936.575796643519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45936.575796643519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45936.575796643519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45936.575796643519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45936.575796643519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45936.575796643519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45936.575796643519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45936.575796643519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45936.575796643519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45936.575796643519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45936.575796643519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45936.575796643519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45936.575796643519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45936.575796643519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45936.575796643519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45936.575796643519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45936.575796643519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45936.575796643519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45936.575796643519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45936.575796643519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45936.575796643519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45936.575796643519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45936.575796643519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45936.575796643519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45936.575796643519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45936.575796643519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45936.575796643519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45936.575796643519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45936.575796643519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45936.575796643519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45936.575796643519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45936.575796643519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45936.575796643519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45936.575796643519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45936.575796643519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45936.575796643519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45936.575796643519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45936.575796643519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45936.575796643519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45936.575796643519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45936.575796643519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45936.575796643519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45936.575796643519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45936.575796643519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45936.575796643519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45936.575796643519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45936.575796643519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45936.575796643519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45936.575796643519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45936.575796643519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45936.575796643519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45936.575796643519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45936.575796643519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45936.575796643519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45936.575796643519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45936.575796643519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45936.575796643519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45936.575796643519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45936.575796643519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45936.575796643519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45936.575796643519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45936.575796643519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45936.575796643519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45936.575796643519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45936.575796643519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45936.575796643519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45936.575796643519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45936.575796643519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45936.575796643519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45936.575796643519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45936.575796643519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45936.575796643519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45936.575796643519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45936.575796643519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45936.575796643519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45936.575796643519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45936.575796643519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45936.575796643519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45936.575796643519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45936.575796643519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45936.575796643519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45936.575796643519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45936.575796643519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45936.575796643519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45936.575796643519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45936.575796643519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45936.575796643519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45936.575796643519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45936.575796643519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45936.575796643519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45936.575796643519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45936.575796643519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45936.575796643519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45936.575796643519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45936.575796643519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45936.575796643519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45936.575796643519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45936.575796643519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45936.575796643519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45936.575796643519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45936.575796643519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45936.575796643519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45936.575796643519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45936.575796643519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45936.575796643519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45936.575796643519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45936.575796643519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45936.575796643519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45936.575796643519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45936.575796643519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45936.575796643519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45936.575796643519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45936.575796643519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45936.575796643519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45936.575796643519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45936.575796643519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45936.575796643519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45936.575796643519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45936.575796643519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45936.575796643519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45936.575796643519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45936.575796643519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45936.575796643519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45936.575796643519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45936.575796643519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45936.575796643519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45936.575796643519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45936.575796643519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45936.575796643519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45936.575796643519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45936.575796643519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45936.575796643519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45936.575796643519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45936.575796643519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45936.575796643519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45936.575796643519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45936.575796643519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45936.575796643519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45936.575796643519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45936.575796643519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45936.575796643519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45936.575796643519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45936.575796643519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45936.575796643519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45936.575796643519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45936.575796643519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45936.575796643519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45936.575796643519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45936.575796643519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45936.575796643519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45936.575796643519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45936.575796643519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45936.575796643519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45936.575796643519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45936.575796643519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45936.575796643519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45936.575796643519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45936.575796643519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45936.575796643519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45936.575796643519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45936.575796643519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45936.575796643519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45936.575796643519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45936.575796643519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45936.575796643519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45936.575796643519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45936.575796643519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45936.575796643519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45936.575796643519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45936.575796643519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45936.575796643519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45936.575796643519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45936.575796643519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45936.575796643519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45936.575796643519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45936.575796643519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45936.575796643519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45936.575796643519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45936.575796643519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45936.575796643519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45936.575796643519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45936.575796643519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45936.575796643519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45936.575796643519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45936.575796643519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45936.575796643519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45936.575796643519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45936.575796643519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45936.575796643519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45936.575796643519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45936.575796643519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45936.575796643519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45936.575796643519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45936.575796643519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45936.575796643519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45936.575796643519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45936.575796643519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45936.575796643519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45936.575796643519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45936.575796643519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45936.575796643519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45936.575796643519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45936.575796643519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45936.575796643519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45936.575796643519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45936.575796643519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45936.575796643519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45936.575796643519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45936.575796643519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45936.575796643519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45936.575796643519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45936.575796643519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45936.575796643519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45936.575796643519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45936.575796643519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45936.575796643519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45936.575796643519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45936.575796643519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45936.575796643519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45936.575796643519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45936.575796643519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45936.575796643519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45936.575796643519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45936.575796643519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45936.575796643519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45936.575796643519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45936.575796643519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45936.575796643519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45936.575796643519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45936.575796643519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45936.575796643519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45936.575796643519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45936.575796643519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45936.575796643519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45936.575796643519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45936.575796643519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45936.575796643519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45936.575796643519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45936.575796643519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45936.575796643519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45936.575796643519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45936.575796643519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45936.575796643519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45936.575796643519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45936.575796643519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45936.575796643519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45936.575796643519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45936.575796643519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45936.575796643519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45936.575796643519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45936.575796643519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45936.575796643519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45936.575796643519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45936.575796643519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45936.575796643519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45936.575796643519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45936.575796643519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45936.575796643519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45936.575796643519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45936.575796643519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45936.575796643519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45936.575796643519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45936.575796643519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45936.575796643519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45936.575796643519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45936.575796643519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45936.575796643519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45936.575796643519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45936.575796643519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45936.575796643519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45936.575796643519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45936.575796643519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45936.575796643519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45936.575796643519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45936.575796643519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45936.575796643519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45936.575796643519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45936.575796643519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45936.575796643519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45936.575796643519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45936.575796643519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45936.575796643519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45936.575796643519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45936.575796643519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45936.575796643519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45936.575796643519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45936.575796643519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45936.575796643519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45936.575796643519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45936.575796643519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45936.575796643519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45936.575796643519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45936.575796643519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45936.575796643519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45936.575796643519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45936.575796643519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45936.575796643519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45936.575796643519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45936.575796643519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45936.575796643519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45936.575796643519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45936.575796643519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45936.575796643519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45936.575796643519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45936.575796643519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45936.575796643519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45936.575796643519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45936.575796643519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45936.575796643519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45936.575796643519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45936.575796643519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45936.575796643519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45936.575796643519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45936.575796643519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45936.575796643519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45936.575796643519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45936.575796643519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45936.575796643519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45936.575796643519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45936.575796643519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45936.575796643519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45936.575796643519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45936.575796643519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45936.575796643519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45936.575796643519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45936.575796643519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45936.575796643519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45936.575796643519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45936.575796643519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45936.575796643519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45936.575796643519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45936.575796643519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45936.575796643519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45936.575796643519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45936.575796643519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45936.575796643519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45936.575796643519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45936.575796643519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45936.575796643519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45936.575796643519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45936.575796643519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45936.575796643519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45936.575796643519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45936.575796643519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45936.575796643519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45936.575796643519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45936.575796643519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45936.575796643519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45936.575796643519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45936.575796643519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45936.575796643519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45936.575796643519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45936.575796643519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45936.575796643519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45936.575796643519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45936.575796643519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45936.575796643519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45936.575796643519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45936.575796643519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45936.575796643519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45936.575796643519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45936.575796643519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45936.575796643519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45936.575796643519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45936.575796643519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45936.575796643519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45936.575796643519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45936.575796643519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45936.575796643519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45936.575796643519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45936.575796643519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45936.575796643519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45936.575796643519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45936.575796643519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45936.575796643519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45936.575796643519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45936.575796643519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45936.575796643519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45936.575796643519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45936.575796643519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45936.575796643519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45936.575796643519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45936.575796643519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45936.575796643519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45936.575796643519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45936.575796643519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45936.575796643519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45936.575796643519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45936.575796643519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45936.575796643519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45936.575796643519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45936.575796643519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45936.575796643519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45936.575796643519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45936.575796643519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45936.575796643519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45936.575796643519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45936.575796643519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45936.575796643519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45936.575796643519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45936.575796643519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45936.575796643519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45936.575796643519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45936.575796643519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45936.575796643519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45936.575796643519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45936.575796643519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45936.575796643519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45936.575796643519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45936.575796643519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45936.575796643519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45936.575796643519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45936.575796643519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45936.575796643519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45936.575796643519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45936.575796643519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45936.575796643519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45936.575796643519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45936.575796643519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45936.575796643519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45936.575796643519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45936.575796643519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45936.575796643519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45936.575796643519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45936.575796643519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45936.575796643519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45936.575796643519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45936.575796643519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45936.575796643519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45936.575796643519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45936.575796643519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45936.575796643519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45936.575796643519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45936.575796643519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45936.575796643519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45936.575796643519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45936.575796643519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45936.575796643519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45936.575796643519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45936.575796643519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45936.575796643519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45936.575796643519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45936.575796643519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45936.575796643519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45936.575796643519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45936.575796643519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45936.575796643519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45936.575796643519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45936.575796643519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45936.575796643519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45936.575796643519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45936.575796643519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45936.575796643519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45936.575796643519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45936.575796643519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45936.575796643519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45936.575796643519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45936.575796643519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45936.575796643519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45936.575796643519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45936.575796643519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45936.575796643519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45936.575796643519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45936.575796643519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45936.575796643519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45936.575796643519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45936.575796643519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45936.575796643519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45936.575796643519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45936.575796643519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45936.575796643519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45936.575796643519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45936.575796643519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45936.575796643519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45936.575796643519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45936.575796643519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45936.575796643519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45936.575796643519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45936.575796643519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45936.575796643519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45936.575796643519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45936.575796643519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45936.575796643519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45936.575796643519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45936.575796643519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45936.575796643519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45936.575796643519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45936.575796643519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45936.575796643519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45936.575796643519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45936.575796643519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45936.575796643519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45936.575796643519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45936.575796643519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45936.575796643519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45936.575796643519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45936.575796643519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45936.575796643519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45936.575796643519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45936.575796643519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45936.575796643519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45936.575796643519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45936.575796643519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45936.575796643519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45936.575796643519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45936.575796643519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45936.575796643519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45936.575796643519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45936.575796643519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45936.575796643519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45936.575796643519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45936.575796643519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45936.575796643519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45936.575796643519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45936.575796643519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45936.575796643519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45936.575796643519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45936.575796643519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45936.575796643519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45936.575796643519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45936.575796643519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45936.575796643519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45936.575796643519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45936.575796643519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45936.575796643519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45936.575796643519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45936.575796643519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45936.575796643519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45936.575796643519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45936.575796643519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45936.575796643519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45936.575796643519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45936.575796643519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45936.575796643519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45936.575796643519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45936.575796643519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45936.575796643519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45936.575796643519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45936.575796643519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45936.575796643519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45936.575796643519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45936.575796643519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45936.575796643519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45936.575796643519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45936.575796643519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45936.575796643519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45936.575796643519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45936.575796643519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45936.575796643519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45936.575796643519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45936.575796643519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45936.575796643519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45936.575796643519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45936.575796643519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45936.575796643519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45936.575796643519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45936.575796643519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45936.575796643519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45936.575796643519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45936.575796643519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45936.575796643519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45936.575796643519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45936.575796643519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45936.575796643519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45936.575796643519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45936.575796643519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45936.575796643519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45936.575796643519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45936.575796643519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45936.575796643519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45936.575796643519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45936.575796643519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45936.575796643519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45936.575796643519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45936.575796643519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45936.575796643519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45936.575796643519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45936.575796643519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45936.575796643519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45936.575796643519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45936.575796643519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45936.575796643519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45936.575796643519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45936.575796643519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45936.575796643519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45936.575796643519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45936.575796643519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45936.575796643519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45936.575796643519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45936.575796643519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45936.575796643519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45936.575796643519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45936.575796643519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45936.575796643519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45936.575796643519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45936.575796643519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45936.575796643519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45936.575796643519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45936.575796643519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45936.575796643519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45936.575796643519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45936.575796643519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45936.575796643519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45936.575796643519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45936.575796643519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45936.575796643519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45936.575796643519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45936.575796643519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45936.575796643519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45936.575796643519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45936.575796643519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45936.575796643519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45936.575796643519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45936.575796643519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45936.575796643519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45936.575796643519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45936.575796643519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45936.575796643519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45936.575796643519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45936.575796643519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45936.575796643519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45936.575796643519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45936.575796643519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45936.575796643519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45936.575796643519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45936.575796643519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45936.575796643519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45936.575796643519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45936.575796643519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45936.575796643519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45936.575796643519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45936.575796643519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45936.575796643519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45936.575796643519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45936.575796643519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45936.575796643519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45936.575796643519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45936.575796643519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45936.575796643519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45936.575796643519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45936.575796643519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45936.575796643519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45936.575796643519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45936.575796643519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45936.575796643519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45936.575796643519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45936.575796643519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45936.575796643519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45936.575796643519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45936.575796643519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45936.575796643519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45936.575796643519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45936.575796643519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45936.575796643519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45936.575796643519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45936.575796643519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45936.575796643519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45936.575796643519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45936.575796643519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45936.575796643519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45936.575796643519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45936.575796643519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45936.575796643519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45936.575796643519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45936.575796643519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45936.575796643519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45936.575796643519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45936.575796643519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45936.575796643519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45936.575796643519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45936.575796643519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45936.575796643519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45936.575796643519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45936.575796643519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45936.575796643519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45936.575796643519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45936.575796643519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45936.575796643519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45936.575796643519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45936.575796643519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45936.575796643519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45936.575796643519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45936.575796643519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45936.575796643519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45936.575796643519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45936.575796643519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45936.575796643519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45936.575796643519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45936.575796643519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45936.575796643519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45936.575796643519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45936.575796643519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45936.575796643519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45936.575796643519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45936.575796643519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45936.575796643519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45936.575796643519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45936.575796643519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45936.575796643519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45936.575796643519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45936.575796643519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45936.575796643519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45936.575796643519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45936.575796643519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45936.575796643519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45936.575796643519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45936.575796643519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45936.575796643519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45936.575796643519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45936.575796643519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45936.575796643519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45936.575796643519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45936.575796643519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45936.575796643519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45936.575796643519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45936.575796643519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45936.575796643519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45936.575796643519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45936.575796643519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45936.575796643519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45936.575796643519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45936.575796643519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45936.575796643519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45936.575796643519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45936.575796643519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45936.575796643519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45936.575796643519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45936.575796643519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45936.575796643519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45936.575796643519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45936.575796643519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45936.575796643519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45936.575796643519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45936.575796643519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45936.575796643519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45936.575796643519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45936.575796643519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45936.575796643519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45936.575796643519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45936.575796643519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45936.575796643519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45936.575796643519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45936.575796643519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45936.575796643519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45936.575796643519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45936.575796643519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45936.575796643519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45936.575796643519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45936.575796643519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45936.575796643519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45936.575796643519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45936.575796643519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45936.575796643519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45936.575796643519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45936.575796643519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45936.575796643519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45936.575796643519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45936.575796643519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45936.575796643519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45936.575796643519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45936.575796643519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45936.575796643519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45936.575796643519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45936.575796643519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45936.575796643519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45936.575796643519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45936.575796643519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45936.575796643519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45936.575796643519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45936.575796643519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45936.575796643519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45936.575796643519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45936.575796643519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45936.575796643519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45936.575796643519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45936.575796643519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45936.575796643519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45936.575796643519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45936.575796643519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45936.575796643519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45936.575796643519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45936.575796643519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45936.575796643519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45936.575796643519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45936.575796643519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45936.575796643519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45936.575796643519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45936.575796643519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45936.575796643519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45936.575796643519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45936.575796643519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45936.575796643519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45936.575796643519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45936.575796643519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45936.575796643519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45936.575796643519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45936.575796643519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45936.575796643519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45936.575796643519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45936.575796643519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45936.575796643519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45936.575796643519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45936.575796643519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45936.575796643519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45936.575796643519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45936.575796643519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45936.575796643519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45936.575796643519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45936.575796643519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45936.575796643519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45936.575796643519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45936.575796643519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45936.575796643519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45936.575796643519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45936.575796643519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45936.575796643519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45936.575796643519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45936.575796643519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45936.575796643519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45936.575796643519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45936.575796643519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45936.575796643519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45936.575796643519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45936.575796643519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45936.575796643519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45936.575796643519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45936.575796643519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45936.575796643519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45936.575796643519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45936.575796643519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45936.575796643519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45936.575796643519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45936.575796643519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45936.575796643519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45936.575796643519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45936.575796643519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45936.575796643519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45936.575796643519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45936.575796643519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45936.575796643519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45936.575796643519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45936.575796643519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45936.575796643519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45936.575796643519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45936.575796643519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45936.575796643519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45936.575796643519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45936.575796643519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45936.575796643519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45936.575796643519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45936.575796643519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45936.575796643519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45936.575796643519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45936.575796643519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45936.575796643519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45936.575796643519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45936.575796643519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45936.575796643519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45936.575796643519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45936.575796643519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45936.575796643519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45936.575796643519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45936.575796643519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45936.575796643519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45936.575796643519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45936.575796643519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45936.575796643519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45936.575796643519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45936.575796643519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45936.575796643519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45936.575796643519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45936.575796643519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45936.575796643519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45936.575796643519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45936.575796643519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45936.575796643519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45936.575796643519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45936.575796643519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45936.575796643519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45936.575796643519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45936.575796643519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45936.575796643519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45936.575796643519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45936.575796643519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45936.575796643519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45936.575796643519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45936.575796643519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45936.575796643519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45936.575796643519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45936.575796643519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45936.575796643519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45936.575796643519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45936.575796643519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45936.575796643519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45936.575796643519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45936.575796643519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45936.575796643519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45936.575796643519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45936.575796643519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45936.575796643519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45936.575796643519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45936.575796643519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45936.575796643519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45936.575796643519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45936.575796643519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45936.575796643519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45936.575796643519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45936.575796643519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45936.575796643519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45936.575796643519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45936.575796643519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45936.575796643519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45936.575796643519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45936.575796643519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45936.575796643519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45936.575796643519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45936.575796643519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45936.575796643519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45936.575796643519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45936.575796643519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45936.575796643519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45936.575796643519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45936.575796643519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45936.575796643519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45936.575796643519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45936.575796643519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45936.575796643519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45936.575796643519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45936.575796643519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45936.575796643519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45936.575796643519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45936.575796643519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45936.575796643519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45936.575796643519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45936.575796643519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45936.575796643519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45936.575796643519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45936.575796643519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45936.575796643519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45936.575796643519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45936.575796643519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45936.575796643519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45936.575796643519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45936.575796643519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45936.575796643519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45936.575796643519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45936.575796643519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45936.575796643519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45936.575796643519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45936.575796643519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45936.575796643519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45936.575796643519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45936.575796643519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45936.575796643519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45936.575796643519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45936.575796643519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45936.575796643519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45936.575796643519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45936.575796643519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45936.575796643519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45936.575796643519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45936.575796643519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45936.575796643519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45936.575796643519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45936.575796643519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45936.575796643519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45936.575796643519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45936.575796643519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45936.575796643519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45936.575796643519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45936.575796643519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45936.575796643519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45936.575796643519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45936.575796643519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45936.575796643519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45936.575796643519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45936.575796643519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45936.575796643519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45936.575796643519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45936.575796643519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45936.575796643519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45936.575796643519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45936.575796643519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45936.575796643519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45936.575796643519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45936.575796643519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45936.575796643519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45936.575796643519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45936.575796643519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45936.575796643519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45936.575796643519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45936.575796643519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45936.575796643519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45936.575796643519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45936.575796643519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45936.575796643519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45936.575796643519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45936.575796643519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45936.575796643519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45936.575796643519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45936.575796643519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45936.575796643519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45936.575796643519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45936.575796643519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45936.575796643519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45936.575796643519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45936.575796643519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45936.575796643519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45936.575796643519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45936.575796643519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45936.575796643519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45936.575796643519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45936.575796643519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45936.575796643519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45936.575796643519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45936.575796643519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45936.575796643519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45936.575796643519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45936.575796643519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45936.575796643519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45936.575796643519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45936.575796643519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45936.575796643519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45936.575796643519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45936.575796643519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45936.575796643519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45936.575796643519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45936.575796643519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45936.575796643519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45936.575796643519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45936.575796643519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45936.575796643519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45936.575796643519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45936.575796643519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45936.575796643519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45936.575796643519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45936.575796643519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45936.575796643519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45936.575796643519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45936.575796643519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45936.575796643519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45936.575796643519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45936.575796643519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45936.575796643519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45936.575796643519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45936.575796643519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45936.575796643519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45936.575796643519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45936.575796643519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45936.575796643519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45936.575796643519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45936.575796643519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45936.575796643519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45936.575796643519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45936.575796643519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45936.575796643519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45936.575796643519</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233.09507905092323</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1.4188521990727168</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2" t="str">
        <f>IFERROR(VLOOKUP(D4,DB!A:K,11,0),"")</f>
        <v>R4</v>
      </c>
      <c r="C4" s="143">
        <v>1</v>
      </c>
      <c r="D4" s="144" t="s">
        <v>22659</v>
      </c>
      <c r="E4" s="145" t="s">
        <v>38967</v>
      </c>
      <c r="F4" s="146">
        <v>45936.499837962961</v>
      </c>
      <c r="G4" s="147">
        <f ca="1">IFERROR(NOW()-F4,"")</f>
        <v>7.5958680557960179E-2</v>
      </c>
      <c r="H4" s="146">
        <v>45936.488935185182</v>
      </c>
      <c r="I4" s="142" t="str">
        <f>IFERROR(VLOOKUP(D4,DB!A:F,6,0),"")</f>
        <v>SCECO</v>
      </c>
      <c r="J4" s="142" t="str">
        <f>IFERROR(VLOOKUP(D4,DB!A:G,7,0),"")</f>
        <v>Dead</v>
      </c>
      <c r="K4" s="149" t="s">
        <v>39059</v>
      </c>
      <c r="L4" s="150" t="str">
        <f>IFERROR(VLOOKUP(D4,DB!A:I,9,0),"")</f>
        <v>Latis</v>
      </c>
    </row>
    <row r="5" spans="1:16" ht="15" customHeight="1">
      <c r="A5" s="141"/>
      <c r="B5" s="142" t="str">
        <f>IFERROR(VLOOKUP(D5,DB!A:K,11,0),"")</f>
        <v/>
      </c>
      <c r="C5" s="143"/>
      <c r="D5" s="144"/>
      <c r="E5" s="145"/>
      <c r="F5" s="146"/>
      <c r="G5" s="147">
        <f ca="1">IFERROR(NOW()-F5,"")</f>
        <v>45936.575796643519</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45936.575796643519</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45936.575796643519</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45936.575796643519</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45936.575796643519</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45936.575796643519</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45936.575796643519</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45936.575796643519</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45936.575796643519</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45936.575796643519</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45936.575796643519</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45936.575796643519</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45936.575796643519</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45936.575796643519</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45936.575796643519</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45936.575796643519</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45936.575796643519</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45936.575796643519</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45936.575796643519</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45936.575796643519</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45936.575796643519</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45936.575796643519</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45936.575796643519</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45936.575796643519</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45936.575796643519</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45936.575796643519</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45936.575796643519</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45936.575796643519</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45936.575796643519</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45936.575796643519</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45936.575796643519</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45936.575796643519</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45936.575796643519</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45936.575796643519</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45936.575796643519</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45936.575796643519</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7">
        <f ca="1">IFERROR(NOW()-F41,"")</f>
        <v>45936.575796643519</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45936.575796643519</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45936.575796643519</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45936.575796643519</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45936.575796643519</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45936.575796643519</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45936.575796643519</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45936.575796643519</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45936.575796643519</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45936.575796643519</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45936.575796643519</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45936.575796643519</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45936.575796643519</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45936.575796643519</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45936.575796643519</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45936.575796643519</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45936.575796643519</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45936.575796643519</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45936.575796643519</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45936.575796643519</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45936.575796643519</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45936.575796643519</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45936.575796643519</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45936.575796643519</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45936.575796643519</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45936.575796643519</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45936.575796643519</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45936.575796643519</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45936.575796643519</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45936.575796643519</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45936.575796643519</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45936.575796643519</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45936.575796643519</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45936.575796643519</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45936.575796643519</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45936.575796643519</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45936.575796643519</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45936.575796643519</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45936.575796643519</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45936.575796643519</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45936.575796643519</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45936.575796643519</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45936.575796643519</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45936.575796643519</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45936.575796643519</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45936.575796643519</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45936.575796643519</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45936.575796643519</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45936.575796643519</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45936.575796643519</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45936.575796643519</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45936.575796643519</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45936.575796643519</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45936.575796643519</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45936.575796643519</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45936.575796643519</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45936.575796643519</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45936.575796643519</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45936.575796643519</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45936.575796643519</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45936.575796643519</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45936.575796643519</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45936.575796643519</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45936.575796643519</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45936.575796643519</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45936.575796643519</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45936.575796643519</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45936.575796643519</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45936.575796643519</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45936.575796643519</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45936.575796643519</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45936.575796643519</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45936.575796643519</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45936.575796643519</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45936.575796643519</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45936.575796643519</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45936.575796643519</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45936.575796643519</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45936.575796643519</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45936.575796643519</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45936.575796643519</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45936.575796643519</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45936.575796643519</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45936.575796643519</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45936.575796643519</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45936.575796643519</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45936.575796643519</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45936.575796643519</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45936.575796643519</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45936.575796643519</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45936.575796643519</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45936.575796643519</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45936.575796643519</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45936.575796643519</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45936.575796643519</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45936.575796643519</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45936.575796643519</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45936.575796643519</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45936.575796643519</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45936.575796643519</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45936.575796643519</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45936.575796643519</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45936.575796643519</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45936.575796643519</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45936.575796643519</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45936.575796643519</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45936.575796643519</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45936.575796643519</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45936.575796643519</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45936.575796643519</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45936.575796643519</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45936.575796643519</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45936.575796643519</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45936.575796643519</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45936.575796643519</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45936.575796643519</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45936.575796643519</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45936.575796643519</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45936.575796643519</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45936.575796643519</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45936.575796643519</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45936.575796643519</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45936.575796643519</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45936.575796643519</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45936.575796643519</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45936.575796643519</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45936.575796643519</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45936.575796643519</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45936.575796643519</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45936.575796643519</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45936.575796643519</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45936.575796643519</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45936.575796643519</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45936.575796643519</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45936.575796643519</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45936.575796643519</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45936.575796643519</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45936.575796643519</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45936.575796643519</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45936.575796643519</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45936.575796643519</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45936.575796643519</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45936.575796643519</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45936.575796643519</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45936.575796643519</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45936.575796643519</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45936.575796643519</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45936.575796643519</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45936.575796643519</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45936.575796643519</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45936.575796643519</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45936.575796643519</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45936.575796643519</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45936.575796643519</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45936.575796643519</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45936.575796643519</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45936.575796643519</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45936.575796643519</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45936.575796643519</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45936.575796643519</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45936.575796643519</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45936.575796643519</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45936.575796643519</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45936.575796643519</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45936.575796643519</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45936.575796643519</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45936.575796643519</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45936.575796643519</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45936.575796643519</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45936.575796643519</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45936.575796643519</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45936.575796643519</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45936.575796643519</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45936.575796643519</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45936.575796643519</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45936.575796643519</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45936.575796643519</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45936.575796643519</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45936.575796643519</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45936.575796643519</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45936.575796643519</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45936.575796643519</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45936.575796643519</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45936.575796643519</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45936.575796643519</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45936.575796643519</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45936.575796643519</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45936.575796643519</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45936.575796643519</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45936.575796643519</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45936.575796643519</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45936.575796643519</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45936.575796643519</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45936.575796643519</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45936.575796643519</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45936.575796643519</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45936.575796643519</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45936.575796643519</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45936.575796643519</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45936.575796643519</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45936.575796643519</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45936.575796643519</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45936.575796643519</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45936.575796643519</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45936.575796643519</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45936.575796643519</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45936.575796643519</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45936.575796643519</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45936.575796643519</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45936.575796643519</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45936.575796643519</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45936.575796643519</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45936.575796643519</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45936.575796643519</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45936.575796643519</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45936.575796643519</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45936.575796643519</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45936.575796643519</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45936.575796643519</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45936.575796643519</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45936.575796643519</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45936.575796643519</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45936.575796643519</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45936.575796643519</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45936.575796643519</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45936.575796643519</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45936.575796643519</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45936.575796643519</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45936.575796643519</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45936.575796643519</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45936.575796643519</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45936.575796643519</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45936.575796643519</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45936.575796643519</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45936.575796643519</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45936.575796643519</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45936.575796643519</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45936.575796643519</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45936.575796643519</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45936.575796643519</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45936.575796643519</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45936.575796643519</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45936.575796643519</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45936.575796643519</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45936.575796643519</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45936.575796643519</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45936.575796643519</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45936.575796643519</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45936.575796643519</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45936.575796643519</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45936.575796643519</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45936.575796643519</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45936.575796643519</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45936.575796643519</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45936.575796643519</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45936.575796643519</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45936.575796643519</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45936.575796643519</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45936.575796643519</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45936.575796643519</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45936.575796643519</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45936.575796643519</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45936.575796643519</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45936.575796643519</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45936.575796643519</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45936.575796643519</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45936.575796643519</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45936.575796643519</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45936.575796643519</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45936.575796643519</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45936.575796643519</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45936.575796643519</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45936.575796643519</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45936.575796643519</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45936.575796643519</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45936.575796643519</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45936.575796643519</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45936.575796643519</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45936.575796643519</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45936.575796643519</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45936.575796643519</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45936.575796643519</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45936.575796643519</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45936.575796643519</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45936.575796643519</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45936.575796643519</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45936.575796643519</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45936.575796643519</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45936.575796643519</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45936.575796643519</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45936.575796643519</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45936.575796643519</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45936.575796643519</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45936.575796643519</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45936.575796643519</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45936.575796643519</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45936.575796643519</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45936.575796643519</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45936.575796643519</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45936.575796643519</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45936.575796643519</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45936.575796643519</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45936.575796643519</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45936.575796643519</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45936.575796643519</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45936.575796643519</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45936.575796643519</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45936.575796643519</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45936.575796643519</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45936.575796643519</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45936.575796643519</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45936.575796643519</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45936.575796643519</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45936.575796643519</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45936.575796643519</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45936.575796643519</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45936.575796643519</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45936.575796643519</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45936.575796643519</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45936.575796643519</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45936.575796643519</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45936.575796643519</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45936.575796643519</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45936.575796643519</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45936.575796643519</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45936.575796643519</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45936.575796643519</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45936.575796643519</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45936.575796643519</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45936.575796643519</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45936.575796643519</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45936.575796643519</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45936.575796643519</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45936.575796643519</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45936.575796643519</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45936.575796643519</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45936.575796643519</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45936.575796643519</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45936.575796643519</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45936.575796643519</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45936.575796643519</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45936.575796643519</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45936.575796643519</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45936.575796643519</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45936.575796643519</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45936.575796643519</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45936.575796643519</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45936.575796643519</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45936.575796643519</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45936.575796643519</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45936.575796643519</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45936.575796643519</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45936.575796643519</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45936.575796643519</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45936.575796643519</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45936.575796643519</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45936.575796643519</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45936.575796643519</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45936.575796643519</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45936.575796643519</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45936.575796643519</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45936.575796643519</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45936.575796643519</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45936.575796643519</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45936.575796643519</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45936.575796643519</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45936.575796643519</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45936.575796643519</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45936.575796643519</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45936.575796643519</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45936.575796643519</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45936.575796643519</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45936.575796643519</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45936.575796643519</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45936.575796643519</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45936.575796643519</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45936.575796643519</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45936.575796643519</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45936.575796643519</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45936.575796643519</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45936.575796643519</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45936.575796643519</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45936.575796643519</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45936.575796643519</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45936.575796643519</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45936.575796643519</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45936.575796643519</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45936.575796643519</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45936.575796643519</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45936.575796643519</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45936.575796643519</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45936.575796643519</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45936.575796643519</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45936.575796643519</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45936.575796643519</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45936.575796643519</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45936.575796643519</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45936.575796643519</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45936.575796643519</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45936.575796643519</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45936.575796643519</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45936.575796643519</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45936.575796643519</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45936.575796643519</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45936.575796643519</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45936.575796643519</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45936.575796643519</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45936.575796643519</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45936.575796643519</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45936.575796643519</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45936.575796643519</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45936.575796643519</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45936.575796643519</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45936.575796643519</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45936.575796643519</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45936.575796643519</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45936.575796643519</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45936.575796643519</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45936.575796643519</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45936.575796643519</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45936.575796643519</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45936.575796643519</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45936.575796643519</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45936.575796643519</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45936.575796643519</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45936.575796643519</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45936.575796643519</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45936.575796643519</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45936.575796643519</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45936.575796643519</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45936.575796643519</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45936.575796643519</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45936.575796643519</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45936.575796643519</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45936.575796643519</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45936.575796643519</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45936.575796643519</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45936.575796643519</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45936.575796643519</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45936.575796643519</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45936.575796643519</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45936.575796643519</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45936.575796643519</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45936.575796643519</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45936.575796643519</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45936.575796643519</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45936.575796643519</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45936.575796643519</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45936.575796643519</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45936.575796643519</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45936.575796643519</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45936.575796643519</v>
      </c>
      <c r="H492" s="146"/>
      <c r="I492" s="142" t="str">
        <f>IFERROR(VLOOKUP(D492,DB!A:F,6,0),"")</f>
        <v/>
      </c>
      <c r="J492" s="142" t="str">
        <f>IFERROR(VLOOKUP(D492,DB!A:G,7,0),"")</f>
        <v/>
      </c>
      <c r="K492" s="149"/>
      <c r="L492" s="150" t="str">
        <f>IFERROR(VLOOKUP(D492,DB!A:I,9,0),"")</f>
        <v/>
      </c>
    </row>
    <row r="493" spans="1:12" ht="15" customHeight="1">
      <c r="A493" s="141"/>
      <c r="B493" s="142" t="str">
        <f>IFERROR(VLOOKUP(D493,DB!A:K,11,0),"")</f>
        <v/>
      </c>
      <c r="C493" s="143"/>
      <c r="D493" s="144"/>
      <c r="E493" s="145"/>
      <c r="F493" s="146"/>
      <c r="G493" s="148">
        <f ca="1">IFERROR(NOW()-F493,"")</f>
        <v>45936.575796643519</v>
      </c>
      <c r="H493" s="146"/>
      <c r="I493" s="142" t="str">
        <f>IFERROR(VLOOKUP(D493,DB!A:F,6,0),"")</f>
        <v/>
      </c>
      <c r="J493" s="142" t="str">
        <f>IFERROR(VLOOKUP(D493,DB!A:G,7,0),"")</f>
        <v/>
      </c>
      <c r="K493" s="149"/>
      <c r="L493" s="150" t="str">
        <f>IFERROR(VLOOKUP(D493,DB!A:I,9,0),"")</f>
        <v/>
      </c>
    </row>
    <row r="494" spans="1:12" ht="15" customHeight="1">
      <c r="A494" s="151"/>
      <c r="B494" s="152" t="str">
        <f>IFERROR(VLOOKUP(D494,DB!A:K,11,0),"")</f>
        <v/>
      </c>
      <c r="C494" s="153"/>
      <c r="D494" s="154"/>
      <c r="E494" s="155"/>
      <c r="F494" s="156"/>
      <c r="G494" s="157">
        <f ca="1">IFERROR(NOW()-F494,"")</f>
        <v>45936.575796643519</v>
      </c>
      <c r="H494" s="156"/>
      <c r="I494" s="152" t="str">
        <f>IFERROR(VLOOKUP(D494,DB!A:F,6,0),"")</f>
        <v/>
      </c>
      <c r="J494" s="152" t="str">
        <f>IFERROR(VLOOKUP(D494,DB!A:G,7,0),"")</f>
        <v/>
      </c>
      <c r="K494" s="158"/>
      <c r="L494" s="159"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44.743736458331114</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38967</v>
      </c>
      <c r="F3" s="38">
        <v>45926.188877314817</v>
      </c>
      <c r="G3" s="39">
        <f ca="1">IFERROR(NOW()-F3,"-")</f>
        <v>10.386919328702788</v>
      </c>
      <c r="H3" s="38">
        <v>45926.158159722225</v>
      </c>
      <c r="I3" s="37" t="str">
        <f>IFERROR(VLOOKUP(D3,DB!A:F,6,0),"")</f>
        <v>SCECO</v>
      </c>
      <c r="J3" s="37" t="str">
        <f>IFERROR(VLOOKUP(D3,DB!A:G,7,0),"")</f>
        <v>Good</v>
      </c>
      <c r="K3" s="37" t="s">
        <v>39063</v>
      </c>
      <c r="L3" s="37" t="str">
        <f>IFERROR(VLOOKUP(D3,DB!A:I,9,0),"")</f>
        <v>Latis</v>
      </c>
      <c r="M3" s="136"/>
    </row>
    <row r="4" spans="1:13" ht="15">
      <c r="A4" s="37"/>
      <c r="B4" s="37" t="str">
        <f>IFERROR(VLOOKUP(D4,DB!A:K,11,0),"")</f>
        <v/>
      </c>
      <c r="C4" s="37"/>
      <c r="D4" s="37"/>
      <c r="E4" s="37"/>
      <c r="F4" s="38"/>
      <c r="G4" s="39">
        <f ca="1">IFERROR(NOW()-F4,"-")</f>
        <v>45936.575796643519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45936.575796643519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45936.575796643519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45936.575796643519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45936.575796643519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45936.575796643519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45936.575796643519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45936.575796643519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45936.575796643519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45936.575796643519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45936.575796643519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45936.575796643519</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45936.575796643519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45936.575796643519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45936.575796643519</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45936.575796643519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45936.575796643519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45936.575796643519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45936.575796643519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45936.575796643519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45936.575796643519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45936.575796643519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45936.575796643519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45936.575796643519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45936.575796643519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45936.575796643519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45936.575796643519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45936.575796643519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45936.575796643519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45936.575796643519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45936.575796643519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45936.575796643519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45936.575796643519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45936.575796643519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45936.575796643519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45936.575796643519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45936.575796643519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45936.575796643519</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45936.575796643519</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45936.575796643519</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45936.575796643519</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45936.575796643519</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45936.575796643519</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45936.575796643519</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45936.575796643519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45936.575796643519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45936.575796643519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45936.575796643519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45936.575796643519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45936.575796643519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45936.575796643519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45936.575796643519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45936.575796643519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45936.575796643519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45936.575796643519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45936.575796643519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45936.575796643519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45936.575796643519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45936.575796643519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45936.575796643519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45936.575796643519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45936.575796643519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45936.575796643519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45936.575796643519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45936.575796643519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45936.575796643519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45936.575796643519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45936.575796643519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45936.575796643519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45936.575796643519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45936.575796643519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45936.575796643519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45936.575796643519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45936.575796643519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45936.575796643519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45936.575796643519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45936.575796643519</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45936.575796643519</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45936.575796643519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45936.575796643519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45936.575796643519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45936.575796643519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45936.575796643519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45936.575796643519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45936.575796643519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45936.575796643519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45936.575796643519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45936.575796643519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45936.575796643519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45936.575796643519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45936.575796643519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45936.575796643519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45936.575796643519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45936.575796643519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45936.575796643519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45936.575796643519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45936.575796643519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45936.575796643519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45936.575796643519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45936.575796643519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45936.575796643519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45936.575796643519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45936.575796643519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45936.575796643519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45936.575796643519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45936.575796643519</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45936.575796643519</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45936.575796643519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45936.575796643519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45936.575796643519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45936.575796643519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45936.575796643519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45936.575796643519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45936.575796643519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45936.575796643519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45936.575796643519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45936.575796643519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45936.575796643519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45936.575796643519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45936.575796643519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45936.575796643519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45936.575796643519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45936.575796643519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45936.575796643519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45936.575796643519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45936.575796643519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45936.575796643519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45936.575796643519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45936.575796643519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45936.575796643519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45936.575796643519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45936.575796643519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45936.575796643519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45936.575796643519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45936.575796643519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45936.575796643519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45936.575796643519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45936.575796643519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45936.575796643519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45936.575796643519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45936.575796643519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45936.575796643519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45936.575796643519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45936.575796643519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45936.575796643519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45936.575796643519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45936.575796643519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45936.575796643519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45936.575796643519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45936.575796643519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45936.575796643519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45936.575796643519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45936.575796643519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45936.575796643519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45936.575796643519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45936.575796643519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45936.575796643519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45936.575796643519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45936.575796643519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45936.575796643519</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45936.575796643519</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tabSelected="1" workbookViewId="0">
      <selection activeCell="C9" sqref="C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39064</v>
      </c>
      <c r="B2" s="120" t="s">
        <v>5398</v>
      </c>
      <c r="C2" s="137">
        <v>1</v>
      </c>
      <c r="D2" s="120" t="s">
        <v>34463</v>
      </c>
      <c r="E2" s="137" t="s">
        <v>39065</v>
      </c>
      <c r="F2" s="138">
        <v>45926.772847222222</v>
      </c>
      <c r="G2" s="89">
        <f ca="1">IFERROR(NOW()-F2,"-")</f>
        <v>9.8029494212969439</v>
      </c>
      <c r="H2" s="139">
        <v>45927.449074074102</v>
      </c>
      <c r="I2" s="120" t="str">
        <f>IFERROR(VLOOKUP(D2,DB!A:F,6,0),"")</f>
        <v>SCECO</v>
      </c>
      <c r="J2" s="120" t="str">
        <f>IFERROR(VLOOKUP(D2,DB!A:G,7,0),"")</f>
        <v>Weak</v>
      </c>
      <c r="K2" s="137" t="s">
        <v>39066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45936.575796643519</v>
      </c>
      <c r="H3" s="139">
        <v>45927.987534722219</v>
      </c>
      <c r="I3" s="120" t="str">
        <f>IFERROR(VLOOKUP(D3,DB!A:F,6,0),"")</f>
        <v>SCECO</v>
      </c>
      <c r="J3" s="120" t="str">
        <f>IFERROR(VLOOKUP(D3,DB!A:G,7,0),"")</f>
        <v>Vandalized</v>
      </c>
      <c r="K3" s="137" t="s">
        <v>39067</v>
      </c>
      <c r="L3" s="126" t="str">
        <f>IFERROR(VLOOKUP(D3,DB!A:I,9,0),"")</f>
        <v>Latis</v>
      </c>
    </row>
    <row r="4" spans="1:16383" ht="31.5" customHeight="1">
      <c r="A4" s="137" t="s">
        <v>39068</v>
      </c>
      <c r="B4" s="120" t="s">
        <v>5398</v>
      </c>
      <c r="C4" s="137">
        <v>1</v>
      </c>
      <c r="D4" s="120" t="s">
        <v>32861</v>
      </c>
      <c r="E4" s="137" t="s">
        <v>39065</v>
      </c>
      <c r="F4" s="138">
        <v>45933.880972222221</v>
      </c>
      <c r="G4" s="89">
        <f ca="1">IFERROR(NOW()-F4,"-")</f>
        <v>2.6948244212981081</v>
      </c>
      <c r="H4" s="139">
        <v>45929.455266203702</v>
      </c>
      <c r="I4" s="120" t="str">
        <f>IFERROR(VLOOKUP(D4,DB!A:F,6,0),"")</f>
        <v>SCECO</v>
      </c>
      <c r="J4" s="120" t="str">
        <f>IFERROR(VLOOKUP(D4,DB!A:G,7,0),"")</f>
        <v>In progress</v>
      </c>
      <c r="K4" s="137" t="s">
        <v>39066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39069</v>
      </c>
      <c r="B5" s="120" t="s">
        <v>5398</v>
      </c>
      <c r="C5" s="137">
        <v>1</v>
      </c>
      <c r="D5" s="120" t="s">
        <v>33408</v>
      </c>
      <c r="E5" s="137" t="s">
        <v>38964</v>
      </c>
      <c r="F5" s="138">
        <v>45934.942245370374</v>
      </c>
      <c r="G5" s="89">
        <f ca="1">IFERROR(NOW()-F5,"-")</f>
        <v>1.6335512731457129</v>
      </c>
      <c r="H5" s="139">
        <v>45934.470231481479</v>
      </c>
      <c r="I5" s="120" t="str">
        <f>IFERROR(VLOOKUP(D5,DB!A:F,6,0),"")</f>
        <v>SCECO</v>
      </c>
      <c r="J5" s="120" t="str">
        <f>IFERROR(VLOOKUP(D5,DB!A:G,7,0),"")</f>
        <v>Dead</v>
      </c>
      <c r="K5" s="137" t="s">
        <v>39066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45936.575796643519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45936.575796643519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45936.575796643519</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40"/>
      <c r="E9" s="123"/>
      <c r="F9" s="124"/>
      <c r="G9" s="89">
        <f ca="1">IFERROR(NOW()-F9,"-")</f>
        <v>45936.575796643519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45936.575796643519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67"/>
      <c r="E11" s="123"/>
      <c r="F11" s="124"/>
      <c r="G11" s="89">
        <f ca="1">IFERROR(NOW()-F11,"-")</f>
        <v>45936.575796643519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45936.575796643519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45936.575796643519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45936.575796643519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45936.575796643519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45936.575796643519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45936.575796643519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45936.575796643519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45936.575796643519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45936.575796643519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45936.575796643519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45936.575796643519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45936.575796643519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45936.575796643519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45936.575796643519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45936.575796643519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45936.575796643519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45936.575796643519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45936.575796643519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45936.575796643519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45936.575796643519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45936.575796643519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45936.575796643519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45936.575796643519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45936.575796643519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45936.575796643519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45936.575796643519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45936.575796643519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45936.575796643519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45936.575796643519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45936.575796643519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45936.575796643519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45936.575796643519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45936.575796643519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45936.575796643519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45936.575796643519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45936.575796643519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45936.575796643519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45936.575796643519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45936.575796643519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45936.575796643519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45936.575796643519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45936.575796643519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45936.575796643519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45936.575796643519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45936.575796643519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45936.575796643519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45936.575796643519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45936.575796643519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45936.575796643519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45936.575796643519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45936.575796643519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45936.575796643519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45936.575796643519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45936.575796643519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45936.575796643519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45936.575796643519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45936.575796643519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45936.575796643519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45936.575796643519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45936.575796643519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45936.575796643519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45936.575796643519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45936.575796643519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45936.575796643519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45936.575796643519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45936.575796643519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45936.575796643519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45936.575796643519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45936.575796643519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45936.575796643519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45936.575796643519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45936.575796643519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45936.575796643519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45936.575796643519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45936.575796643519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45936.575796643519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45936.575796643519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45936.575796643519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45936.575796643519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45936.575796643519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45936.575796643519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45936.575796643519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45936.575796643519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45936.575796643519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45936.575796643519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45936.575796643519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45936.575796643519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45936.575796643519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45936.575796643519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45936.575796643519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45936.575796643519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45936.575796643519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45936.575796643519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45936.575796643519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45936.575796643519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45936.575796643519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45936.575796643519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45936.575796643519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45936.575796643519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45936.575796643519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45936.575796643519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45936.575796643519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45936.575796643519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45936.575796643519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45936.575796643519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45936.575796643519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45936.575796643519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45936.575796643519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45936.575796643519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45936.575796643519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45936.575796643519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45936.575796643519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45936.575796643519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45936.575796643519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45936.575796643519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45936.575796643519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45936.575796643519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45936.575796643519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45936.575796643519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45936.575796643519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45936.575796643519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45936.575796643519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45936.575796643519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45936.575796643519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45936.575796643519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45936.575796643519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45936.575796643519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45936.575796643519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45936.575796643519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45936.575796643519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45936.575796643519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45936.575796643519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45936.575796643519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45936.575796643519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45936.575796643519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45936.575796643519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45936.575796643519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45936.575796643519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45936.575796643519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45936.575796643519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45936.575796643519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45936.575796643519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45936.575796643519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45936.575796643519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45936.575796643519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45936.575796643519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45936.575796643519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45936.575796643519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45936.575796643519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45936.575796643519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45936.575796643519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45936.575796643519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45936.575796643519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45936.575796643519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45936.575796643519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45936.575796643519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45936.575796643519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45936.575796643519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45936.575796643519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45936.575796643519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45936.575796643519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45936.575796643519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45936.575796643519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45936.575796643519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45936.575796643519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45936.575796643519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45936.575796643519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45936.575796643519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45936.575796643519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45936.575796643519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45936.575796643519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45936.575796643519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45936.575796643519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45936.575796643519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45936.575796643519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45936.575796643519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45936.575796643519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45936.575796643519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45936.575796643519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45936.575796643519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45936.575796643519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45936.575796643519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45936.575796643519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45936.575796643519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45936.575796643519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45936.575796643519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45936.575796643519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45936.575796643519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45936.575796643519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45936.575796643519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45936.575796643519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45936.575796643519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45936.575796643519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45936.575796643519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45936.575796643519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45936.575796643519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45936.575796643519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45936.575796643519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45936.575796643519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45936.575796643519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45936.575796643519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45936.575796643519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45936.575796643519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45936.575796643519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45936.575796643519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45936.575796643519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45936.575796643519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45936.575796643519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45936.575796643519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45936.575796643519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45936.575796643519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45936.575796643519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45936.575796643519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45936.575796643519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45936.575796643519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45936.575796643519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45936.575796643519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45936.575796643519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45936.575796643519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45936.575796643519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45936.575796643519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45936.575796643519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45936.575796643519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45936.575796643519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45936.575796643519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45936.575796643519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45936.575796643519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45936.575796643519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45936.575796643519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45936.575796643519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45936.575796643519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45936.575796643519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45936.575796643519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45936.575796643519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45936.575796643519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45936.575796643519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45936.575796643519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45936.575796643519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45936.575796643519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45936.575796643519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45936.575796643519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45936.575796643519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45936.575796643519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45936.575796643519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45936.575796643519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45936.575796643519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45936.575796643519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45936.575796643519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45936.575796643519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45936.575796643519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45936.575796643519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45936.575796643519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45936.575796643519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45936.575796643519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45936.575796643519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45936.575796643519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45936.575796643519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45936.575796643519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45936.575796643519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45936.575796643519</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2025-10-06T10:49:42Z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