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394" documentId="13_ncr:1_{F6CB121F-512D-4AA6-A0C1-0FB36C537598}" xr6:coauthVersionLast="47" xr6:coauthVersionMax="47" xr10:uidLastSave="{08C31973-14E9-438B-B4ED-698330D78ACA}"/>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<sst xmlns="http://schemas.openxmlformats.org/spreadsheetml/2006/main" count="178589" uniqueCount="39078">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</sst>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271.19581562499661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0.12223923610872589</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45934.144241550923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45934.144241550923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45934.144241550923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45934.144241550923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45934.144241550923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45934.144241550923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45934.144241550923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45934.144241550923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45934.144241550923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45934.144241550923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45934.144241550923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45934.144241550923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45934.144241550923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45934.144241550923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45934.144241550923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45934.144241550923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45934.144241550923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45934.144241550923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45934.144241550923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45934.144241550923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45934.144241550923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45934.144241550923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45934.144241550923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45934.144241550923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45934.144241550923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45934.144241550923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45934.144241550923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45934.144241550923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45934.144241550923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45934.144241550923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45934.144241550923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45934.144241550923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45934.144241550923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45934.144241550923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45934.144241550923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45934.144241550923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45934.144241550923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45934.144241550923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45934.144241550923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45934.144241550923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45934.144241550923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45934.144241550923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45934.144241550923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45934.144241550923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45934.144241550923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45934.144241550923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45934.144241550923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45934.144241550923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45934.144241550923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242.49245914351195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127.41715821759135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109.14440358796128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0.30655636573646916</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11739</v>
      </c>
      <c r="E7" s="131"/>
      <c r="F7" s="132"/>
      <c r="G7" s="133">
        <f ca="1">IFERROR(NOW()-F7,"-")</f>
        <v>45934.144241550923</v>
      </c>
      <c r="H7" s="132"/>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45934.144241550923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45934.144241550923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45934.144241550923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45934.144241550923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45934.144241550923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45934.144241550923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45934.144241550923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45934.144241550923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45934.144241550923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45934.144241550923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45934.144241550923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45934.144241550923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45934.144241550923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45934.144241550923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45934.144241550923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45934.144241550923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45934.144241550923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45934.144241550923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45934.144241550923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45934.144241550923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45934.144241550923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45934.144241550923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45934.144241550923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45934.144241550923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45934.144241550923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45934.144241550923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45934.144241550923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45934.144241550923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45934.144241550923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45934.144241550923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45934.144241550923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45934.144241550923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45934.144241550923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45934.144241550923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45934.144241550923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45934.144241550923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45934.144241550923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45934.144241550923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45934.144241550923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45934.144241550923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45934.144241550923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45934.144241550923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45934.144241550923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45934.144241550923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45934.144241550923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45934.144241550923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45934.144241550923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45934.144241550923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45934.144241550923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45934.144241550923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45934.144241550923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45934.144241550923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45934.144241550923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45934.144241550923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45934.144241550923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45934.144241550923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45934.144241550923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45934.144241550923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45934.144241550923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45934.144241550923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45934.144241550923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45934.144241550923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45934.144241550923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45934.144241550923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45934.144241550923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45934.144241550923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45934.144241550923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45934.144241550923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45934.144241550923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45934.144241550923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45934.144241550923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45934.144241550923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45934.144241550923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45934.144241550923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45934.144241550923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45934.144241550923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45934.144241550923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45934.144241550923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45934.144241550923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45934.144241550923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45934.144241550923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45934.144241550923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45934.144241550923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45934.144241550923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45934.144241550923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45934.144241550923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45934.144241550923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45934.144241550923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45934.144241550923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45934.144241550923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45934.144241550923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45934.144241550923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45934.144241550923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45934.144241550923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45934.144241550923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45934.144241550923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45934.144241550923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45934.144241550923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45934.144241550923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45934.144241550923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45934.144241550923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45934.144241550923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45934.144241550923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45934.144241550923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45934.144241550923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45934.144241550923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45934.144241550923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45934.144241550923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45934.144241550923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45934.144241550923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45934.144241550923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45934.144241550923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45934.144241550923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45934.144241550923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45934.144241550923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45934.144241550923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45934.144241550923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45934.144241550923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45934.144241550923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45934.144241550923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45934.144241550923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45934.144241550923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45934.144241550923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45934.144241550923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45934.144241550923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45934.144241550923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45934.144241550923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45934.144241550923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45934.144241550923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45934.144241550923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45934.144241550923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45934.144241550923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45934.144241550923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45934.144241550923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45934.144241550923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45934.144241550923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45934.144241550923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45934.144241550923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45934.144241550923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45934.144241550923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45934.144241550923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45934.144241550923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45934.144241550923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45934.144241550923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45934.144241550923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45934.144241550923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45934.144241550923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45934.144241550923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45934.144241550923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45934.144241550923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45934.144241550923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45934.144241550923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45934.144241550923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45934.144241550923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45934.144241550923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45934.144241550923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45934.144241550923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45934.144241550923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45934.144241550923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45934.144241550923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45934.144241550923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45934.144241550923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45934.144241550923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45934.144241550923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45934.144241550923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45934.144241550923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45934.144241550923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45934.144241550923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45934.144241550923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45934.144241550923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45934.144241550923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45934.144241550923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45934.144241550923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45934.144241550923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45934.144241550923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45934.144241550923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45934.144241550923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45934.144241550923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45934.144241550923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45934.144241550923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45934.144241550923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45934.144241550923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45934.144241550923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45934.144241550923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45934.144241550923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45934.144241550923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45934.144241550923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45934.144241550923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45934.144241550923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45934.144241550923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45934.144241550923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45934.144241550923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45934.144241550923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45934.144241550923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45934.144241550923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45934.144241550923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45934.144241550923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45934.144241550923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45934.144241550923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45934.144241550923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45934.144241550923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45934.144241550923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45934.144241550923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45934.144241550923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45934.144241550923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45934.144241550923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45934.144241550923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45934.144241550923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45934.144241550923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45934.144241550923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45934.144241550923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45934.144241550923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45934.144241550923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45934.144241550923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45934.144241550923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45934.144241550923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45934.144241550923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45934.144241550923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45934.144241550923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45934.144241550923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45934.144241550923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45934.144241550923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45934.144241550923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45934.144241550923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45934.144241550923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45934.144241550923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45934.144241550923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45934.144241550923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45934.144241550923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45934.144241550923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45934.144241550923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45934.144241550923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45934.144241550923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45934.144241550923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45934.144241550923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45934.144241550923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45934.144241550923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45934.144241550923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45934.144241550923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45934.144241550923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45934.144241550923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45934.144241550923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45934.144241550923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45934.144241550923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45934.144241550923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45934.144241550923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45934.144241550923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45934.144241550923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45934.144241550923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45934.144241550923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45934.144241550923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45934.144241550923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45934.144241550923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45934.144241550923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45934.144241550923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45934.144241550923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45934.144241550923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45934.144241550923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45934.144241550923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45934.144241550923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45934.144241550923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45934.144241550923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45934.144241550923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45934.144241550923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45934.144241550923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45934.144241550923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45934.144241550923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45934.144241550923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45934.144241550923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45934.144241550923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45934.144241550923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45934.144241550923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45934.144241550923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45934.144241550923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45934.144241550923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45934.144241550923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45934.144241550923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45934.144241550923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45934.144241550923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45934.144241550923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45934.144241550923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45934.144241550923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45934.144241550923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45934.144241550923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45934.144241550923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45934.144241550923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45934.144241550923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45934.144241550923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45934.144241550923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45934.144241550923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45934.144241550923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45934.144241550923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45934.144241550923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45934.144241550923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45934.144241550923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45934.144241550923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45934.144241550923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45934.144241550923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45934.144241550923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45934.144241550923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45934.144241550923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45934.144241550923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45934.144241550923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45934.144241550923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45934.144241550923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45934.144241550923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45934.144241550923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45934.144241550923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45934.144241550923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45934.144241550923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45934.144241550923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45934.144241550923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45934.144241550923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45934.144241550923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45934.144241550923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45934.144241550923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45934.144241550923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45934.144241550923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45934.144241550923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45934.144241550923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45934.144241550923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45934.144241550923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45934.144241550923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45934.144241550923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45934.144241550923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45934.144241550923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45934.144241550923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45934.144241550923</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45934.144241550923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45934.144241550923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45934.144241550923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45934.144241550923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45934.144241550923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45934.144241550923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45934.144241550923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45934.144241550923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45934.144241550923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45934.144241550923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45934.144241550923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45934.144241550923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45934.144241550923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45934.144241550923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45934.144241550923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45934.144241550923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45934.144241550923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45934.144241550923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45934.144241550923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45934.144241550923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45934.144241550923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45934.144241550923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45934.144241550923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45934.144241550923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45934.144241550923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45934.144241550923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45934.144241550923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45934.144241550923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45934.144241550923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45934.144241550923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45934.144241550923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45934.144241550923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45934.144241550923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45934.144241550923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45934.144241550923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45934.144241550923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45934.144241550923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45934.144241550923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45934.144241550923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45934.144241550923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45934.144241550923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45934.144241550923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45934.144241550923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45934.144241550923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45934.144241550923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45934.144241550923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45934.144241550923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45934.144241550923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45934.144241550923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45934.144241550923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45934.144241550923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45934.144241550923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45934.144241550923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45934.144241550923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45934.144241550923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45934.144241550923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45934.144241550923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45934.144241550923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45934.144241550923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45934.144241550923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45934.144241550923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45934.144241550923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45934.144241550923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45934.144241550923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45934.144241550923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45934.144241550923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45934.144241550923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45934.144241550923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45934.144241550923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45934.144241550923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45934.144241550923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45934.144241550923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45934.144241550923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45934.144241550923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45934.144241550923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45934.144241550923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45934.144241550923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45934.144241550923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45934.144241550923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45934.144241550923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45934.144241550923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45934.144241550923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45934.144241550923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45934.144241550923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45934.144241550923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45934.144241550923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45934.144241550923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45934.144241550923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45934.144241550923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45934.144241550923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45934.144241550923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45934.144241550923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45934.144241550923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45934.144241550923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45934.144241550923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45934.144241550923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45934.144241550923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45934.144241550923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45934.144241550923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45934.144241550923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45934.144241550923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45934.144241550923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45934.144241550923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45934.144241550923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45934.144241550923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45934.144241550923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45934.144241550923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45934.144241550923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45934.144241550923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45934.144241550923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45934.144241550923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45934.144241550923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45934.144241550923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45934.144241550923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45934.144241550923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45934.144241550923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45934.144241550923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45934.144241550923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45934.144241550923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45934.144241550923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45934.144241550923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45934.144241550923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45934.144241550923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45934.144241550923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45934.144241550923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45934.144241550923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45934.144241550923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45934.144241550923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45934.144241550923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45934.144241550923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45934.144241550923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45934.144241550923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45934.144241550923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45934.144241550923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45934.144241550923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45934.144241550923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45934.144241550923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45934.144241550923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45934.144241550923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45934.144241550923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45934.144241550923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45934.144241550923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45934.144241550923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45934.144241550923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45934.144241550923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45934.144241550923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45934.144241550923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45934.144241550923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45934.144241550923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45934.144241550923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45934.144241550923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45934.144241550923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45934.144241550923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45934.144241550923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45934.144241550923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45934.144241550923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45934.144241550923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45934.144241550923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45934.144241550923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45934.144241550923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45934.144241550923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45934.144241550923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45934.144241550923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45934.144241550923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45934.144241550923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45934.144241550923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45934.144241550923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45934.144241550923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45934.144241550923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45934.144241550923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45934.144241550923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45934.144241550923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45934.144241550923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45934.144241550923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45934.144241550923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45934.144241550923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45934.144241550923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45934.144241550923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45934.144241550923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45934.144241550923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45934.144241550923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45934.144241550923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45934.144241550923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45934.144241550923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45934.144241550923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45934.144241550923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45934.144241550923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45934.144241550923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45934.144241550923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45934.144241550923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45934.144241550923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45934.144241550923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45934.144241550923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45934.144241550923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45934.144241550923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45934.144241550923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45934.144241550923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45934.144241550923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45934.144241550923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45934.144241550923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45934.144241550923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45934.144241550923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45934.144241550923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45934.144241550923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45934.144241550923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45934.144241550923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45934.144241550923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45934.144241550923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45934.144241550923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45934.144241550923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45934.144241550923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45934.144241550923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45934.144241550923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45934.144241550923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45934.144241550923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45934.144241550923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45934.144241550923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45934.144241550923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45934.144241550923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45934.144241550923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45934.144241550923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45934.144241550923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45934.144241550923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45934.144241550923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45934.144241550923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45934.144241550923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45934.144241550923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45934.144241550923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45934.144241550923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45934.144241550923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45934.144241550923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45934.144241550923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45934.144241550923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45934.144241550923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45934.144241550923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45934.144241550923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45934.144241550923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45934.144241550923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45934.144241550923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45934.144241550923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45934.144241550923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45934.144241550923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45934.144241550923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45934.144241550923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45934.144241550923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45934.144241550923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45934.144241550923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45934.144241550923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45934.144241550923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45934.144241550923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45934.144241550923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45934.144241550923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45934.144241550923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45934.144241550923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45934.144241550923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45934.144241550923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45934.144241550923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45934.144241550923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45934.144241550923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45934.144241550923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45934.144241550923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45934.144241550923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45934.144241550923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45934.144241550923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45934.144241550923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45934.144241550923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45934.144241550923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45934.144241550923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45934.144241550923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45934.144241550923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45934.144241550923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45934.144241550923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45934.144241550923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45934.144241550923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45934.144241550923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45934.144241550923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45934.144241550923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45934.144241550923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45934.144241550923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45934.144241550923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45934.144241550923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45934.144241550923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45934.144241550923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45934.144241550923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45934.144241550923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45934.144241550923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45934.144241550923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45934.144241550923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45934.144241550923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45934.144241550923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45934.144241550923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45934.144241550923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45934.144241550923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45934.144241550923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45934.144241550923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45934.144241550923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45934.144241550923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45934.144241550923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45934.144241550923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45934.144241550923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45934.144241550923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45934.144241550923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45934.144241550923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45934.144241550923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45934.144241550923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45934.144241550923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45934.144241550923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45934.144241550923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45934.144241550923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45934.144241550923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45934.144241550923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45934.144241550923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45934.144241550923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45934.144241550923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45934.144241550923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45934.144241550923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45934.144241550923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45934.144241550923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45934.144241550923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45934.144241550923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45934.144241550923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45934.144241550923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45934.144241550923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45934.144241550923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45934.144241550923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45934.144241550923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45934.144241550923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45934.144241550923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45934.144241550923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45934.144241550923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45934.144241550923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45934.144241550923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45934.144241550923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45934.144241550923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45934.144241550923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45934.144241550923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45934.144241550923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45934.144241550923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45934.144241550923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45934.144241550923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45934.144241550923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45934.144241550923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45934.144241550923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45934.144241550923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45934.144241550923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45934.144241550923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45934.144241550923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45934.144241550923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45934.144241550923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45934.144241550923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45934.144241550923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45934.144241550923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45934.144241550923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45934.144241550923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45934.144241550923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45934.144241550923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45934.144241550923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45934.144241550923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45934.144241550923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45934.144241550923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45934.144241550923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45934.144241550923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45934.144241550923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45934.144241550923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45934.144241550923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45934.144241550923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45934.144241550923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45934.144241550923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45934.144241550923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45934.144241550923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45934.144241550923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45934.144241550923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45934.144241550923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45934.144241550923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45934.144241550923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45934.144241550923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45934.144241550923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45934.144241550923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45934.144241550923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45934.144241550923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45934.144241550923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45934.144241550923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45934.144241550923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45934.144241550923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45934.144241550923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45934.144241550923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45934.144241550923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45934.144241550923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45934.144241550923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45934.144241550923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45934.144241550923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45934.144241550923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45934.144241550923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45934.144241550923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45934.144241550923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45934.144241550923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45934.144241550923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45934.144241550923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45934.144241550923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45934.144241550923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45934.144241550923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45934.144241550923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45934.144241550923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45934.144241550923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45934.144241550923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45934.144241550923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45934.144241550923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45934.144241550923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45934.144241550923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45934.144241550923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45934.144241550923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45934.144241550923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45934.144241550923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45934.144241550923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45934.144241550923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45934.144241550923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45934.144241550923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45934.144241550923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45934.144241550923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45934.144241550923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45934.144241550923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45934.144241550923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45934.144241550923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45934.144241550923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45934.144241550923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45934.144241550923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45934.144241550923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45934.144241550923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45934.144241550923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45934.144241550923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45934.144241550923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45934.144241550923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45934.144241550923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45934.144241550923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45934.144241550923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45934.144241550923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45934.144241550923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45934.144241550923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45934.144241550923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45934.144241550923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45934.144241550923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45934.144241550923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45934.144241550923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45934.144241550923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45934.144241550923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45934.144241550923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45934.144241550923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45934.144241550923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45934.144241550923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45934.144241550923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45934.144241550923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45934.144241550923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45934.144241550923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45934.144241550923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45934.144241550923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45934.144241550923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45934.144241550923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45934.144241550923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45934.144241550923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45934.144241550923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45934.144241550923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45934.144241550923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45934.144241550923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45934.144241550923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45934.144241550923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45934.144241550923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45934.144241550923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45934.144241550923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45934.144241550923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45934.144241550923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45934.144241550923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45934.144241550923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45934.144241550923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45934.144241550923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45934.144241550923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45934.144241550923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45934.144241550923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45934.144241550923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45934.144241550923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45934.144241550923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45934.144241550923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45934.144241550923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45934.144241550923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45934.144241550923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45934.144241550923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45934.144241550923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45934.144241550923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45934.144241550923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45934.144241550923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45934.144241550923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45934.144241550923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45934.144241550923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45934.144241550923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45934.144241550923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45934.144241550923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45934.144241550923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45934.144241550923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45934.144241550923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45934.144241550923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45934.144241550923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45934.144241550923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45934.144241550923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45934.144241550923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45934.144241550923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45934.144241550923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45934.144241550923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45934.144241550923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45934.144241550923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45934.144241550923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45934.144241550923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45934.144241550923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45934.144241550923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45934.144241550923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45934.144241550923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45934.144241550923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45934.144241550923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45934.144241550923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45934.144241550923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45934.144241550923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45934.144241550923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45934.144241550923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45934.144241550923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45934.144241550923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45934.144241550923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45934.144241550923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45934.144241550923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45934.144241550923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45934.144241550923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45934.144241550923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45934.144241550923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45934.144241550923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45934.144241550923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45934.144241550923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45934.144241550923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45934.144241550923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45934.144241550923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45934.144241550923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45934.144241550923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45934.144241550923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45934.144241550923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45934.144241550923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45934.144241550923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45934.144241550923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45934.144241550923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45934.144241550923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45934.144241550923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45934.144241550923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45934.144241550923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45934.144241550923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45934.144241550923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45934.144241550923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45934.144241550923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45934.144241550923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45934.144241550923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45934.144241550923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45934.144241550923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45934.144241550923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45934.144241550923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45934.144241550923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45934.144241550923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45934.144241550923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45934.144241550923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45934.144241550923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45934.144241550923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45934.144241550923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45934.144241550923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45934.144241550923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45934.144241550923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45934.144241550923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45934.144241550923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45934.144241550923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45934.144241550923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45934.144241550923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45934.144241550923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45934.144241550923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45934.144241550923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45934.144241550923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45934.144241550923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45934.144241550923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45934.144241550923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45934.144241550923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45934.144241550923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45934.144241550923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45934.144241550923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45934.144241550923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45934.144241550923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45934.144241550923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45934.144241550923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45934.144241550923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45934.144241550923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45934.144241550923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45934.144241550923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45934.144241550923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45934.144241550923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45934.144241550923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45934.144241550923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45934.144241550923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45934.144241550923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45934.144241550923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45934.144241550923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45934.144241550923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45934.144241550923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45934.144241550923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45934.144241550923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45934.144241550923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45934.144241550923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45934.144241550923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45934.144241550923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45934.144241550923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45934.144241550923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45934.144241550923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45934.144241550923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45934.144241550923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45934.144241550923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45934.144241550923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45934.144241550923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45934.144241550923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45934.144241550923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45934.144241550923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45934.144241550923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45934.144241550923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45934.144241550923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45934.144241550923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45934.144241550923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45934.144241550923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45934.144241550923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45934.144241550923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45934.144241550923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45934.144241550923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45934.144241550923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45934.144241550923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45934.144241550923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45934.144241550923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45934.144241550923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45934.144241550923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45934.144241550923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45934.144241550923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45934.144241550923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45934.144241550923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45934.144241550923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45934.144241550923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45934.144241550923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45934.144241550923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45934.144241550923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45934.144241550923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45934.144241550923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45934.144241550923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45934.144241550923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45934.144241550923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45934.144241550923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45934.144241550923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45934.144241550923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45934.144241550923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45934.144241550923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45934.144241550923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45934.144241550923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45934.144241550923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45934.144241550923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45934.144241550923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45934.144241550923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45934.144241550923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45934.144241550923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45934.144241550923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45934.144241550923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45934.144241550923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45934.144241550923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45934.144241550923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45934.144241550923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45934.144241550923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45934.144241550923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45934.144241550923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45934.144241550923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45934.144241550923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45934.144241550923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45934.144241550923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45934.144241550923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45934.144241550923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45934.144241550923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45934.144241550923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45934.144241550923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45934.144241550923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45934.144241550923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45934.144241550923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45934.144241550923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45934.144241550923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45934.144241550923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45934.144241550923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45934.144241550923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45934.144241550923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45934.144241550923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45934.144241550923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45934.144241550923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45934.144241550923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45934.144241550923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45934.144241550923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45934.144241550923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45934.144241550923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45934.144241550923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45934.144241550923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45934.144241550923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45934.144241550923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45934.144241550923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45934.144241550923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45934.144241550923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45934.144241550923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45934.144241550923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45934.144241550923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45934.144241550923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45934.144241550923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45934.144241550923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45934.144241550923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45934.144241550923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45934.144241550923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45934.144241550923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45934.144241550923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45934.144241550923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45934.144241550923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45934.144241550923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45934.144241550923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45934.144241550923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45934.144241550923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45934.144241550923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45934.144241550923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45934.144241550923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45934.144241550923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45934.144241550923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45934.144241550923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45934.144241550923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45934.144241550923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45934.144241550923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45934.144241550923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45934.144241550923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45934.144241550923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45934.144241550923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45934.144241550923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45934.144241550923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45934.144241550923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45934.144241550923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45934.144241550923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45934.144241550923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45934.144241550923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45934.144241550923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45934.144241550923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45934.144241550923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45934.144241550923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45934.144241550923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45934.144241550923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45934.144241550923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45934.144241550923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45934.144241550923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45934.144241550923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45934.144241550923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45934.144241550923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45934.144241550923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45934.144241550923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45934.144241550923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45934.144241550923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45934.144241550923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45934.144241550923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45934.144241550923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45934.144241550923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45934.144241550923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45934.144241550923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45934.144241550923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45934.144241550923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45934.144241550923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45934.144241550923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45934.144241550923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45934.144241550923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45934.144241550923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45934.144241550923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45934.144241550923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45934.144241550923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45934.144241550923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45934.144241550923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45934.144241550923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45934.144241550923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45934.144241550923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45934.144241550923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45934.144241550923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45934.144241550923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45934.144241550923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45934.144241550923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45934.144241550923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45934.144241550923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45934.144241550923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45934.144241550923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45934.144241550923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45934.144241550923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45934.144241550923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45934.144241550923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45934.144241550923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45934.144241550923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45934.144241550923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45934.144241550923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45934.144241550923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45934.144241550923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45934.144241550923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45934.144241550923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45934.144241550923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45934.144241550923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45934.144241550923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45934.144241550923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45934.144241550923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45934.144241550923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45934.144241550923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45934.144241550923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45934.144241550923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45934.144241550923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45934.144241550923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45934.144241550923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45934.144241550923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45934.144241550923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45934.144241550923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45934.144241550923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45934.144241550923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45934.144241550923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45934.144241550923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45934.144241550923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45934.144241550923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45934.144241550923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45934.144241550923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45934.144241550923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45934.144241550923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45934.144241550923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45934.144241550923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45934.144241550923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45934.144241550923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45934.144241550923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45934.144241550923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45934.144241550923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45934.144241550923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45934.144241550923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45934.144241550923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45934.144241550923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45934.144241550923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45934.144241550923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45934.144241550923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45934.144241550923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45934.144241550923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45934.144241550923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45934.144241550923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45934.144241550923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45934.144241550923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45934.144241550923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45934.144241550923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45934.144241550923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45934.144241550923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45934.144241550923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45934.144241550923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45934.144241550923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45934.144241550923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45934.144241550923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45934.144241550923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45934.144241550923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45934.144241550923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45934.144241550923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45934.144241550923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45934.144241550923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45934.144241550923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45934.144241550923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45934.144241550923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45934.144241550923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45934.144241550923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45934.144241550923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45934.144241550923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45934.144241550923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45934.144241550923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45934.144241550923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45934.144241550923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45934.144241550923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45934.144241550923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45934.144241550923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45934.144241550923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45934.144241550923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45934.144241550923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45934.144241550923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45934.144241550923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45934.144241550923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45934.144241550923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45934.144241550923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45934.144241550923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45934.144241550923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45934.144241550923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45934.144241550923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45934.144241550923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45934.144241550923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45934.144241550923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45934.144241550923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45934.144241550923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45934.144241550923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45934.144241550923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45934.144241550923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45934.144241550923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45934.144241550923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45934.144241550923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45934.144241550923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45934.144241550923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45934.144241550923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45934.144241550923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45934.144241550923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45934.144241550923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45934.144241550923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45934.144241550923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45934.144241550923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45934.144241550923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45934.144241550923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45934.144241550923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45934.144241550923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45934.144241550923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45934.144241550923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45934.144241550923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45934.144241550923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45934.144241550923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45934.144241550923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45934.144241550923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45934.144241550923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45934.144241550923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45934.144241550923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45934.144241550923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45934.144241550923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45934.144241550923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45934.144241550923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45934.144241550923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45934.144241550923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45934.144241550923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45934.144241550923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45934.144241550923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45934.144241550923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45934.144241550923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45934.144241550923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45934.144241550923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45934.144241550923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45934.144241550923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45934.144241550923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45934.144241550923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45934.144241550923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45934.144241550923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45934.144241550923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45934.144241550923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45934.144241550923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45934.144241550923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45934.144241550923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45934.144241550923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45934.144241550923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45934.144241550923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45934.144241550923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45934.144241550923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45934.144241550923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45934.144241550923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45934.144241550923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45934.144241550923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45934.144241550923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45934.144241550923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45934.144241550923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45934.144241550923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45934.144241550923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45934.144241550923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45934.144241550923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45934.144241550923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45934.144241550923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45934.144241550923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45934.144241550923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45934.144241550923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45934.144241550923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45934.144241550923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45934.144241550923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45934.144241550923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45934.144241550923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45934.144241550923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45934.144241550923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45934.144241550923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45934.144241550923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45934.144241550923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45934.144241550923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45934.144241550923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45934.144241550923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45934.144241550923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45934.144241550923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45934.144241550923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45934.144241550923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45934.144241550923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45934.144241550923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45934.144241550923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45934.144241550923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45934.144241550923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45934.144241550923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45934.144241550923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45934.144241550923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45934.144241550923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45934.144241550923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45934.144241550923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45934.144241550923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45934.144241550923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45934.144241550923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45934.144241550923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45934.144241550923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45934.144241550923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45934.144241550923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45934.144241550923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45934.144241550923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45934.144241550923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45934.144241550923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45934.144241550923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45934.144241550923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45934.144241550923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45934.144241550923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45934.144241550923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45934.144241550923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45934.144241550923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45934.144241550923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45934.144241550923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45934.144241550923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45934.144241550923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45934.144241550923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45934.144241550923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45934.144241550923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45934.144241550923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45934.144241550923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45934.144241550923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45934.144241550923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45934.144241550923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45934.144241550923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45934.144241550923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45934.144241550923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45934.144241550923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45934.144241550923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45934.144241550923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45934.144241550923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45934.144241550923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45934.144241550923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45934.144241550923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45934.144241550923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45934.144241550923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45934.144241550923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45934.144241550923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45934.144241550923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45934.144241550923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45934.144241550923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45934.144241550923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45934.144241550923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45934.144241550923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45934.144241550923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45934.144241550923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45934.144241550923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45934.144241550923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45934.144241550923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45934.144241550923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45934.144241550923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45934.144241550923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45934.144241550923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45934.144241550923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45934.144241550923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45934.144241550923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45934.144241550923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45934.144241550923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45934.144241550923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45934.144241550923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45934.144241550923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45934.144241550923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45934.144241550923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45934.144241550923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45934.144241550923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45934.144241550923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45934.144241550923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45934.144241550923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45934.144241550923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45934.144241550923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45934.144241550923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45934.144241550923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45934.144241550923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45934.144241550923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45934.144241550923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45934.144241550923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45934.144241550923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45934.144241550923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45934.144241550923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45934.144241550923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45934.144241550923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45934.144241550923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45934.144241550923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45934.144241550923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45934.144241550923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45934.144241550923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45934.144241550923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45934.144241550923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45934.144241550923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45934.144241550923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45934.144241550923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45934.144241550923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45934.144241550923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45934.144241550923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45934.144241550923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45934.144241550923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45934.144241550923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45934.144241550923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45934.144241550923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45934.144241550923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45934.144241550923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45934.144241550923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45934.144241550923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45934.144241550923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45934.144241550923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45934.144241550923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45934.144241550923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45934.144241550923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45934.144241550923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45934.144241550923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45934.144241550923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45934.144241550923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45934.144241550923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45934.144241550923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45934.144241550923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45934.144241550923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45934.144241550923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45934.144241550923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45934.144241550923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45934.144241550923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45934.144241550923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45934.144241550923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45934.144241550923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45934.144241550923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45934.144241550923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45934.144241550923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45934.144241550923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45934.144241550923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45934.144241550923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45934.144241550923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45934.144241550923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45934.144241550923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45934.144241550923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45934.144241550923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45934.144241550923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45934.144241550923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45934.144241550923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45934.144241550923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45934.144241550923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45934.144241550923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45934.144241550923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45934.144241550923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45934.144241550923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45934.144241550923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45934.144241550923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45934.144241550923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45934.144241550923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45934.144241550923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45934.144241550923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45934.144241550923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45934.144241550923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45934.144241550923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45934.144241550923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45934.144241550923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45934.144241550923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45934.144241550923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45934.144241550923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45934.144241550923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45934.144241550923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45934.144241550923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45934.144241550923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45934.144241550923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45934.144241550923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45934.144241550923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45934.144241550923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45934.144241550923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45934.144241550923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45934.144241550923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45934.144241550923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45934.144241550923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45934.144241550923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45934.144241550923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45934.144241550923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45934.144241550923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45934.144241550923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45934.144241550923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45934.144241550923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45934.144241550923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45934.144241550923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45934.144241550923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45934.144241550923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45934.144241550923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45934.144241550923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45934.144241550923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45934.144241550923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45934.144241550923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45934.144241550923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45934.144241550923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45934.144241550923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45934.144241550923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45934.144241550923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45934.144241550923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45934.144241550923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45934.144241550923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45934.144241550923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45934.144241550923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45934.144241550923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45934.144241550923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45934.144241550923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45934.144241550923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45934.144241550923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45934.144241550923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45934.144241550923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45934.144241550923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45934.144241550923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45934.144241550923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45934.144241550923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45934.144241550923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45934.144241550923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45934.144241550923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45934.144241550923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45934.144241550923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45934.144241550923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45934.144241550923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45934.144241550923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45934.144241550923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45934.144241550923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45934.144241550923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45934.144241550923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45934.144241550923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45934.144241550923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45934.144241550923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230.66352395832655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3.2539637731460971</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0.22427627314755227</v>
      </c>
      <c r="H4" s="113">
        <v>45933.903807870367</v>
      </c>
      <c r="I4" s="110" t="str">
        <f>IFERROR(VLOOKUP(D4,DB!A:F,6,0),"")</f>
        <v>Generator-SG</v>
      </c>
      <c r="J4" s="110" t="str">
        <f>IFERROR(VLOOKUP(D4,DB!A:G,7,0),"")</f>
        <v>Weak</v>
      </c>
      <c r="K4" s="115" t="s">
        <v>39062</v>
      </c>
      <c r="L4" s="107" t="str">
        <f>IFERROR(VLOOKUP(D4,DB!A:I,9,0),"")</f>
        <v>Latis</v>
      </c>
    </row>
    <row r="5" spans="1:16" ht="15" customHeight="1">
      <c r="A5" s="110"/>
      <c r="B5" s="110" t="str">
        <f>IFERROR(VLOOKUP(D5,DB!A:K,11,0),"")</f>
        <v/>
      </c>
      <c r="C5" s="111"/>
      <c r="D5" s="107"/>
      <c r="E5" s="112"/>
      <c r="F5" s="113"/>
      <c r="G5" s="114">
        <f ca="1">IFERROR(NOW()-F5,"")</f>
        <v>45934.144241550923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45934.144241550923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45934.144241550923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45934.144241550923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45934.144241550923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45934.144241550923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45934.144241550923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45934.144241550923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45934.144241550923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45934.144241550923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45934.144241550923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45934.144241550923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45934.144241550923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45934.144241550923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45934.144241550923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45934.144241550923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45934.144241550923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45934.144241550923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45934.144241550923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45934.144241550923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45934.144241550923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45934.144241550923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45934.144241550923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45934.144241550923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45934.144241550923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45934.144241550923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45934.144241550923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45934.144241550923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45934.144241550923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45934.144241550923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45934.144241550923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45934.144241550923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45934.144241550923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45934.144241550923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45934.144241550923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45934.144241550923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45934.144241550923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45934.144241550923</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42.312181365734432</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38967</v>
      </c>
      <c r="F3" s="38">
        <v>45926.188877314817</v>
      </c>
      <c r="G3" s="39">
        <f ca="1">IFERROR(NOW()-F3,"-")</f>
        <v>7.9553642361061065</v>
      </c>
      <c r="H3" s="38">
        <v>45926.158159722225</v>
      </c>
      <c r="I3" s="37" t="str">
        <f>IFERROR(VLOOKUP(D3,DB!A:F,6,0),"")</f>
        <v>SCECO</v>
      </c>
      <c r="J3" s="37" t="str">
        <f>IFERROR(VLOOKUP(D3,DB!A:G,7,0),"")</f>
        <v>Good</v>
      </c>
      <c r="K3" s="37" t="s">
        <v>39066</v>
      </c>
      <c r="L3" s="37" t="str">
        <f>IFERROR(VLOOKUP(D3,DB!A:I,9,0),"")</f>
        <v>Latis</v>
      </c>
      <c r="M3" s="136"/>
    </row>
    <row r="4" spans="1:13" ht="15">
      <c r="A4" s="37" t="s">
        <v>39067</v>
      </c>
      <c r="B4" s="37" t="str">
        <f>IFERROR(VLOOKUP(D4,DB!A:K,11,0),"")</f>
        <v>R5</v>
      </c>
      <c r="C4" s="37">
        <v>1</v>
      </c>
      <c r="D4" s="137" t="s">
        <v>36036</v>
      </c>
      <c r="E4" s="37" t="s">
        <v>38964</v>
      </c>
      <c r="F4" s="38">
        <v>45933.812557870369</v>
      </c>
      <c r="G4" s="39">
        <f ca="1">IFERROR(NOW()-F4,"-")</f>
        <v>0.3316836805533967</v>
      </c>
      <c r="H4" s="38">
        <v>45933.807002314818</v>
      </c>
      <c r="I4" s="37" t="str">
        <f>IFERROR(VLOOKUP(D4,DB!A:F,6,0),"")</f>
        <v>Generator-SG</v>
      </c>
      <c r="J4" s="37" t="str">
        <f>IFERROR(VLOOKUP(D4,DB!A:G,7,0),"")</f>
        <v>Dead</v>
      </c>
      <c r="K4" s="37" t="s">
        <v>39068</v>
      </c>
      <c r="L4" s="37" t="str">
        <f>IFERROR(VLOOKUP(D4,DB!A:I,9,0),"")</f>
        <v>Latis</v>
      </c>
      <c r="M4" s="136"/>
    </row>
    <row r="5" spans="1:13" ht="15">
      <c r="A5" s="37"/>
      <c r="B5" s="37" t="str">
        <f>IFERROR(VLOOKUP(D5,DB!A:K,11,0),"")</f>
        <v/>
      </c>
      <c r="C5" s="37"/>
      <c r="D5" s="37"/>
      <c r="E5" s="37"/>
      <c r="F5" s="38"/>
      <c r="G5" s="39">
        <f ca="1">IFERROR(NOW()-F5,"-")</f>
        <v>45934.144241550923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45934.144241550923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45934.144241550923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45934.144241550923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45934.144241550923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45934.144241550923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45934.144241550923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45934.144241550923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45934.144241550923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45934.144241550923</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45934.144241550923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45934.144241550923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45934.144241550923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45934.144241550923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45934.144241550923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45934.144241550923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45934.144241550923</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45934.144241550923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45934.144241550923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45934.144241550923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45934.144241550923</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45934.144241550923</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45934.144241550923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45934.144241550923</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45934.144241550923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45934.144241550923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45934.144241550923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45934.144241550923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45934.144241550923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45934.144241550923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45934.144241550923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45934.144241550923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45934.144241550923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45934.144241550923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45934.144241550923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45934.144241550923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45934.144241550923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45934.144241550923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45934.144241550923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45934.144241550923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45934.144241550923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45934.144241550923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45934.144241550923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45934.144241550923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45934.144241550923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45934.144241550923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45934.144241550923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45934.144241550923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45934.144241550923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45934.144241550923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45934.144241550923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45934.144241550923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45934.144241550923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45934.144241550923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45934.144241550923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45934.144241550923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45934.144241550923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45934.144241550923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45934.144241550923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45934.144241550923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45934.144241550923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45934.144241550923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45934.144241550923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45934.144241550923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45934.144241550923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45934.144241550923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45934.144241550923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45934.144241550923</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45934.144241550923</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45934.144241550923</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45934.144241550923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45934.144241550923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45934.144241550923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45934.144241550923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45934.144241550923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45934.144241550923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45934.144241550923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45934.144241550923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45934.144241550923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45934.144241550923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45934.144241550923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45934.144241550923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45934.144241550923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45934.144241550923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45934.144241550923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45934.144241550923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45934.144241550923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45934.144241550923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45934.144241550923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45934.144241550923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45934.144241550923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45934.144241550923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45934.144241550923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45934.144241550923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45934.144241550923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45934.144241550923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45934.144241550923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45934.144241550923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45934.144241550923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45934.144241550923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45934.144241550923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45934.144241550923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45934.144241550923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45934.144241550923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45934.144241550923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45934.144241550923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45934.144241550923</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45934.144241550923</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45934.144241550923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45934.144241550923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45934.144241550923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45934.144241550923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45934.144241550923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45934.144241550923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45934.144241550923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45934.144241550923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45934.144241550923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45934.144241550923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45934.144241550923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45934.144241550923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45934.144241550923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45934.144241550923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45934.144241550923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45934.144241550923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45934.144241550923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45934.144241550923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45934.144241550923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45934.144241550923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45934.144241550923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45934.144241550923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45934.144241550923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45934.144241550923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45934.144241550923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45934.144241550923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45934.144241550923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45934.144241550923</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45934.144241550923</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45934.144241550923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45934.144241550923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45934.144241550923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45934.144241550923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45934.144241550923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45934.144241550923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45934.144241550923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45934.144241550923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45934.144241550923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45934.144241550923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45934.144241550923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45934.144241550923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45934.144241550923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45934.144241550923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45934.144241550923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45934.144241550923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45934.144241550923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45934.144241550923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45934.144241550923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45934.144241550923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45934.144241550923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45934.144241550923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45934.144241550923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45934.144241550923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45934.144241550923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45934.144241550923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45934.144241550923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45934.144241550923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45934.144241550923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45934.144241550923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45934.144241550923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45934.144241550923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45934.144241550923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45934.144241550923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45934.144241550923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45934.144241550923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45934.144241550923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45934.144241550923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45934.144241550923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45934.144241550923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45934.144241550923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45934.144241550923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45934.144241550923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45934.144241550923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45934.144241550923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45934.144241550923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45934.144241550923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45934.144241550923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45934.144241550923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45934.144241550923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45934.144241550923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45934.144241550923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45934.144241550923</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45934.144241550923</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45933.880972222221</v>
      </c>
      <c r="G2" s="139">
        <f ca="1">IFERROR(NOW()-F2,"-")</f>
        <v>0.26326932870142628</v>
      </c>
      <c r="H2" s="140">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7.3713943287002621</v>
      </c>
      <c r="H3" s="140">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1.3255957175861113</v>
      </c>
      <c r="H4" s="140">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39074</v>
      </c>
      <c r="B5" s="137" t="str">
        <f>IFERROR(VLOOKUP(D5,DB!A:K,11,0),"")</f>
        <v>R6</v>
      </c>
      <c r="C5" s="137">
        <v>1</v>
      </c>
      <c r="D5" s="137" t="s">
        <v>33684</v>
      </c>
      <c r="E5" s="137" t="s">
        <v>38964</v>
      </c>
      <c r="F5" s="140">
        <v>45933.705324074072</v>
      </c>
      <c r="G5" s="139">
        <f ca="1">IFERROR(NOW()-F5,"-")</f>
        <v>0.43891747685120208</v>
      </c>
      <c r="H5" s="140">
        <v>45933.228229166663</v>
      </c>
      <c r="I5" s="137" t="str">
        <f>IFERROR(VLOOKUP(D5,DB!A:F,6,0),"")</f>
        <v>SCECO</v>
      </c>
      <c r="J5" s="137" t="str">
        <f>IFERROR(VLOOKUP(D5,DB!A:G,7,0),"")</f>
        <v>Weak</v>
      </c>
      <c r="K5" s="137" t="s">
        <v>39075</v>
      </c>
      <c r="L5" s="137" t="str">
        <f>IFERROR(VLOOKUP(D5,DB!A:I,9,0),"")</f>
        <v>Latis</v>
      </c>
    </row>
    <row r="6" spans="1:16383" ht="31.5" customHeight="1">
      <c r="A6" s="137" t="s">
        <v>39076</v>
      </c>
      <c r="B6" s="137" t="str">
        <f>IFERROR(VLOOKUP(D6,DB!A:K,11,0),"")</f>
        <v>R6</v>
      </c>
      <c r="C6" s="137">
        <v>3</v>
      </c>
      <c r="D6" s="137" t="s">
        <v>33728</v>
      </c>
      <c r="E6" s="137" t="s">
        <v>38964</v>
      </c>
      <c r="F6" s="140">
        <v>45933.920601851853</v>
      </c>
      <c r="G6" s="139">
        <f ca="1">IFERROR(NOW()-F6,"-")</f>
        <v>0.22363969907019055</v>
      </c>
      <c r="H6" s="140">
        <v>45933.858310185184</v>
      </c>
      <c r="I6" s="137" t="str">
        <f>IFERROR(VLOOKUP(D6,DB!A:F,6,0),"")</f>
        <v>SCECO</v>
      </c>
      <c r="J6" s="137" t="str">
        <f>IFERROR(VLOOKUP(D6,DB!A:G,7,0),"")</f>
        <v>Weak</v>
      </c>
      <c r="K6" s="137" t="s">
        <v>39077</v>
      </c>
      <c r="L6" s="137" t="str">
        <f>IFERROR(VLOOKUP(D6,DB!A:I,9,0),"")</f>
        <v>Latis</v>
      </c>
      <c r="M6" s="137"/>
    </row>
    <row r="7" spans="1:16383" ht="31.5" customHeight="1">
      <c r="A7" s="121"/>
      <c r="B7" s="137" t="str">
        <f>IFERROR(VLOOKUP(D7,DB!A:K,11,0),"")</f>
        <v/>
      </c>
      <c r="C7" s="137"/>
      <c r="D7" s="137"/>
      <c r="E7" s="137"/>
      <c r="F7" s="137"/>
      <c r="G7" s="139">
        <f ca="1">IFERROR(NOW()-F7,"-")</f>
        <v>45934.144241550923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45934.144241550923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45934.144241550923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45934.144241550923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45934.144241550923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45934.144241550923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45934.144241550923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45934.144241550923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45934.144241550923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45934.144241550923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45934.144241550923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45934.144241550923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45934.144241550923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45934.144241550923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45934.144241550923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45934.144241550923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45934.144241550923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45934.144241550923</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45934.144241550923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45934.144241550923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45934.144241550923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45934.144241550923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45934.144241550923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45934.144241550923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45934.144241550923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45934.144241550923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45934.144241550923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45934.144241550923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45934.144241550923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45934.144241550923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45934.144241550923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45934.144241550923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45934.144241550923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45934.144241550923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45934.144241550923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45934.144241550923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45934.144241550923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45934.144241550923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45934.144241550923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45934.144241550923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45934.144241550923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45934.144241550923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45934.144241550923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45934.144241550923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45934.144241550923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45934.144241550923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45934.144241550923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45934.144241550923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45934.144241550923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45934.144241550923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45934.144241550923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45934.144241550923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45934.144241550923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45934.144241550923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45934.144241550923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45934.144241550923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45934.144241550923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45934.144241550923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45934.144241550923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45934.144241550923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45934.144241550923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45934.144241550923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45934.144241550923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45934.144241550923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45934.144241550923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45934.144241550923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45934.144241550923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45934.144241550923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45934.144241550923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45934.144241550923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45934.144241550923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45934.144241550923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45934.144241550923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45934.144241550923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45934.144241550923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45934.144241550923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45934.144241550923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45934.144241550923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45934.144241550923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45934.144241550923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45934.144241550923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45934.144241550923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45934.144241550923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45934.144241550923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45934.144241550923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45934.144241550923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45934.144241550923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45934.144241550923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45934.144241550923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45934.144241550923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45934.144241550923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45934.144241550923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45934.144241550923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45934.144241550923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45934.144241550923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45934.144241550923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45934.144241550923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45934.144241550923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45934.144241550923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45934.144241550923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45934.144241550923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45934.144241550923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45934.144241550923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45934.144241550923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45934.144241550923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45934.144241550923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45934.144241550923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45934.144241550923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45934.144241550923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45934.144241550923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45934.144241550923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45934.144241550923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45934.144241550923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45934.144241550923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45934.144241550923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45934.144241550923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45934.144241550923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45934.144241550923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45934.144241550923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45934.144241550923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45934.144241550923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45934.144241550923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45934.144241550923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45934.144241550923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45934.144241550923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45934.144241550923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45934.144241550923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45934.144241550923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45934.144241550923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45934.144241550923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45934.144241550923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45934.144241550923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45934.144241550923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45934.144241550923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45934.144241550923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45934.144241550923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45934.144241550923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45934.144241550923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45934.144241550923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45934.144241550923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45934.144241550923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45934.144241550923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45934.144241550923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45934.144241550923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45934.144241550923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45934.144241550923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45934.144241550923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45934.144241550923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45934.144241550923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45934.144241550923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45934.144241550923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45934.144241550923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45934.144241550923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45934.144241550923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45934.144241550923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45934.144241550923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45934.144241550923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45934.144241550923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45934.144241550923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45934.144241550923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45934.144241550923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45934.144241550923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45934.144241550923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45934.144241550923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45934.144241550923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45934.144241550923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45934.144241550923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45934.144241550923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45934.144241550923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45934.144241550923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45934.144241550923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45934.144241550923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45934.144241550923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45934.144241550923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45934.144241550923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45934.144241550923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45934.144241550923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45934.144241550923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45934.144241550923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45934.144241550923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45934.144241550923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45934.144241550923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45934.144241550923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45934.144241550923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45934.144241550923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45934.144241550923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45934.144241550923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45934.144241550923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45934.144241550923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45934.144241550923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45934.144241550923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45934.144241550923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45934.144241550923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45934.144241550923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45934.144241550923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45934.144241550923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45934.144241550923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45934.144241550923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45934.144241550923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45934.144241550923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45934.144241550923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45934.144241550923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45934.144241550923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45934.144241550923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45934.144241550923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45934.144241550923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45934.144241550923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45934.144241550923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45934.144241550923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45934.144241550923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45934.144241550923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45934.144241550923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45934.144241550923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45934.144241550923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45934.144241550923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45934.144241550923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45934.144241550923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45934.144241550923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45934.144241550923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45934.144241550923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45934.144241550923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45934.144241550923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45934.144241550923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45934.144241550923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45934.144241550923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45934.144241550923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45934.144241550923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45934.144241550923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45934.144241550923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45934.144241550923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45934.144241550923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45934.144241550923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45934.144241550923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45934.144241550923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45934.144241550923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45934.144241550923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45934.144241550923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45934.144241550923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45934.144241550923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45934.144241550923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45934.144241550923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45934.144241550923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45934.144241550923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45934.144241550923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45934.144241550923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45934.144241550923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45934.144241550923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45934.144241550923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45934.144241550923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45934.144241550923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45934.144241550923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45934.144241550923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45934.144241550923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45934.144241550923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45934.144241550923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45934.144241550923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45934.144241550923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45934.144241550923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45934.144241550923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45934.144241550923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45934.144241550923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45934.144241550923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45934.144241550923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45934.144241550923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45934.144241550923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45934.144241550923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45934.144241550923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45934.144241550923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45934.144241550923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45934.144241550923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45934.144241550923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45934.144241550923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45934.144241550923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45934.144241550923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45934.144241550923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45934.144241550923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45934.144241550923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45934.144241550923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45934.144241550923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45934.144241550923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45934.144241550923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45934.144241550923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45934.144241550923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45934.144241550923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45934.144241550923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45934.144241550923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45934.144241550923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45934.144241550923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45934.144241550923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45934.144241550923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45934.144241550923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45934.144241550923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45934.144241550923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45934.144241550923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45934.144241550923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45934.144241550923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45934.144241550923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45934.144241550923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45934.144241550923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45934.144241550923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45934.144241550923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45934.144241550923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45934.144241550923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45934.144241550923</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2025-10-04T00:29:45Z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