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62" documentId="13_ncr:1_{F6CB121F-512D-4AA6-A0C1-0FB36C537598}" xr6:coauthVersionLast="47" xr6:coauthVersionMax="47" xr10:uidLastSave="{A5A08F75-16B1-4D2C-978C-2D7C6B98B2F5}"/>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<sst xmlns="http://schemas.openxmlformats.org/spreadsheetml/2006/main" count="178591" uniqueCount="39082">
  <si>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</si>
  <si>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</si>
  <si>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</si>
  <si>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</si>
  <si>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</si>
  <si>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</si>
  <si>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</si>
  <si>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</si>
  <si>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</si>
  <si>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</si>
  <si>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</si>
  <si>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</si>
  <si>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</si>
  <si>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</si>
  <si>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</si>
  <si>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</si>
  <si>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</si>
  <si>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</si>
  <si>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</si>
  <si>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</si>
  <si>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</si>
  <si>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</si>
  <si>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</si>
  <si>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</si>
  <si>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</si>
  <si>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</si>
  <si>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</si>
  <si>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</si>
  <si>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</si>
  <si>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</si>
  <si>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</si>
  <si>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</si>
  <si>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</si>
  <si>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</si>
  <si>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</si>
  <si>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</si>
  <si>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</si>
  <si>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</si>
  <si>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</si>
  <si>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</si>
  <si>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</si>
  <si>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</si>
  <si>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</si>
  <si>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</si>
  <si>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</si>
  <si>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</si>
  <si>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</si>
  <si>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</si>
  <si>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</si>
  <si>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</si>
  <si>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</si>
  <si>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</si>
  <si>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</si>
  <si>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</si>
  <si>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</si>
  <si>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</si>
  <si>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</si>
  <si>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</si>
  <si>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</si>
  <si>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</si>
  <si>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</si>
  <si>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</si>
  <si>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</si>
  <si>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</si>
  <si>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</si>
  <si>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</si>
  <si>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</si>
  <si>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</si>
  <si>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</si>
  <si>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</si>
  <si>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</si>
  <si>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</si>
  <si>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</si>
  <si>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</si>
  <si>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</si>
  <si>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</si>
  <si>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</si>
  <si>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</si>
  <si>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</si>
  <si>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</si>
  <si>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</si>
  <si>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</si>
  <si>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</si>
  <si>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</si>
  <si>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</si>
  <si>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</si>
  <si>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</si>
  <si>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</si>
  <si>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</si>
  <si>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</si>
  <si>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</si>
  <si>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</si>
  <si>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</si>
  <si>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</si>
  <si>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</si>
  <si>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</si>
  <si>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</si>
  <si>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</si>
  <si>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</si>
  <si>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</si>
  <si>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</si>
  <si>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</si>
  <si>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</si>
  <si>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</si>
  <si>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</si>
  <si>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</si>
  <si>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</si>
  <si>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</si>
  <si>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</si>
  <si>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</si>
  <si>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</si>
  <si>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</si>
  <si>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</si>
  <si>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</si>
  <si>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</si>
  <si>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</si>
  <si>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</si>
  <si>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</si>
  <si>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</si>
  <si>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</si>
  <si>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</si>
  <si>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</si>
  <si>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</si>
  <si>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</si>
  <si>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</si>
  <si>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</si>
  <si>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</si>
  <si>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</si>
  <si>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</si>
  <si>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</si>
  <si>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</si>
  <si>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</si>
  <si>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</si>
  <si>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</si>
  <si>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</si>
  <si>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</si>
  <si>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</si>
  <si>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</si>
  <si>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</si>
  <si>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</si>
  <si>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</si>
  <si>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</si>
  <si>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</si>
  <si>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</si>
  <si>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</si>
  <si>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</si>
  <si>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</si>
  <si>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</si>
  <si>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</si>
  <si>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</si>
  <si>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</si>
  <si>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</si>
  <si>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</si>
  <si>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</si>
  <si>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</si>
  <si>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</si>
  <si>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</si>
  <si>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</si>
  <si>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</si>
  <si>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</si>
  <si>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</si>
  <si>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</si>
  <si>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</si>
  <si>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</si>
  <si>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</si>
  <si>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</si>
  <si>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</si>
  <si>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</si>
  <si>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</si>
  <si>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</si>
  <si>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</si>
  <si>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</si>
  <si>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</si>
  <si>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</si>
  <si>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</si>
  <si>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</si>
  <si>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</si>
  <si>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</si>
  <si>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</si>
  <si>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</si>
  <si>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</si>
  <si>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</si>
  <si>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</si>
  <si>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</si>
  <si>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</si>
  <si>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</si>
  <si>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</si>
  <si>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</si>
  <si>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</si>
  <si>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</si>
  <si>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</si>
  <si>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</si>
  <si>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</si>
  <si>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</si>
  <si>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</si>
  <si>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</si>
  <si>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</si>
  <si>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</si>
  <si>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</si>
  <si>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</si>
  <si>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</si>
  <si>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</si>
  <si>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</si>
  <si>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</si>
  <si>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</si>
  <si>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</si>
  <si>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</si>
  <si>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</si>
  <si>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</si>
  <si>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</si>
  <si>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</si>
  <si>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</si>
  <si>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</si>
  <si>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</si>
  <si>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</si>
  <si>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</si>
  <si>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</si>
  <si>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</si>
  <si>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</si>
  <si>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</si>
  <si>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</si>
  <si>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</si>
  <si>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</si>
  <si>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</si>
  <si>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</si>
  <si>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</si>
  <si>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</si>
  <si>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</si>
  <si>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</si>
  <si>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</si>
  <si>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</si>
  <si>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</si>
  <si>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</si>
  <si>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</si>
  <si>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</si>
  <si>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</si>
  <si>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</si>
  <si>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</si>
  <si>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</si>
  <si>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</si>
  <si>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</si>
  <si>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</si>
  <si>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</si>
  <si>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</si>
  <si>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</si>
  <si>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</si>
  <si>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</si>
  <si>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</si>
  <si>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</si>
  <si>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</si>
  <si>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</si>
  <si>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</si>
  <si>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</si>
  <si>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</si>
  <si>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</si>
  <si>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</si>
  <si>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</si>
  <si>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</si>
  <si>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</si>
  <si>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</si>
  <si>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</si>
  <si>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</si>
  <si>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</si>
  <si>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</si>
  <si>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</si>
  <si>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</si>
  <si>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</si>
  <si>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</si>
  <si>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</si>
  <si>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</si>
  <si>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</si>
  <si>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</si>
  <si>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</si>
  <si>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</si>
  <si>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</si>
  <si>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</si>
  <si>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</si>
  <si>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</si>
  <si>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</si>
  <si>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</si>
  <si>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</si>
  <si>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</si>
  <si>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</si>
  <si>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</si>
  <si>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</si>
  <si>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</si>
  <si>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</si>
  <si>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</si>
  <si>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</si>
  <si>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</si>
  <si>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</si>
  <si>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</si>
  <si>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</si>
  <si>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</si>
  <si>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</si>
  <si>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</si>
  <si>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</si>
  <si>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</si>
  <si>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</si>
  <si>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</si>
  <si>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</si>
  <si>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</si>
  <si>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</si>
  <si>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</si>
  <si>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</si>
  <si>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</si>
  <si>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</si>
  <si>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</si>
  <si>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</si>
  <si>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</si>
  <si>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</si>
  <si>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</si>
  <si>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</si>
  <si>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</si>
  <si>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</si>
  <si>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</si>
  <si>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</si>
  <si>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</si>
  <si>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</si>
  <si>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</si>
  <si>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</si>
  <si>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</si>
  <si>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</si>
  <si>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</si>
  <si>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</si>
  <si>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</si>
  <si>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</si>
  <si>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</si>
  <si>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</si>
  <si>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</si>
  <si>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</si>
  <si>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</si>
  <si>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</si>
  <si>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</si>
  <si>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</si>
  <si>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</si>
  <si>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</si>
  <si>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</si>
  <si>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</si>
  <si>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</si>
  <si>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</si>
  <si>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</si>
  <si>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</si>
  <si>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</si>
  <si>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</si>
  <si>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</si>
  <si>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</si>
  <si>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</si>
  <si>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</si>
  <si>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</si>
  <si>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</si>
  <si>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</si>
  <si>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</si>
  <si>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</si>
  <si>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</si>
  <si>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</si>
  <si>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</si>
  <si>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</si>
  <si>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</si>
  <si>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</si>
  <si>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</si>
  <si>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</si>
  <si>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</si>
  <si>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</si>
  <si>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</si>
  <si>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</si>
  <si>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</si>
  <si>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</si>
  <si>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</si>
  <si>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</si>
  <si>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</si>
  <si>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</si>
  <si>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</si>
  <si>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</si>
  <si>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</si>
  <si>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</si>
  <si>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</si>
  <si>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</si>
  <si>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</si>
  <si>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</si>
  <si>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</si>
  <si>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</si>
  <si>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</si>
  <si>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</si>
  <si>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</si>
  <si>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</si>
  <si>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</si>
  <si>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</si>
  <si>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</si>
  <si>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</si>
  <si>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</si>
  <si>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</si>
  <si>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</si>
  <si>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</si>
  <si>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</si>
  <si>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</si>
  <si>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</si>
  <si>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</si>
  <si>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</si>
  <si>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</si>
  <si>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</si>
  <si>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</si>
  <si>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</si>
  <si>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</si>
  <si>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</si>
  <si>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</si>
  <si>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</si>
  <si>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</si>
  <si>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</si>
  <si>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</si>
  <si>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</si>
  <si>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</si>
  <si>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</si>
  <si>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</si>
  <si>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</si>
  <si>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</si>
  <si>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</si>
  <si>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</si>
  <si>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</si>
  <si>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</si>
  <si>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</si>
  <si>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</si>
  <si>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</si>
  <si>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</si>
  <si>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</si>
  <si>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</si>
  <si>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</si>
  <si>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</si>
  <si>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</si>
  <si>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</si>
  <si>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</si>
  <si>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</si>
  <si>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</si>
  <si>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</si>
  <si>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</si>
  <si>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</si>
  <si>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</si>
  <si>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</si>
  <si>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</si>
  <si>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</si>
  <si>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</si>
  <si>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</si>
  <si>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</si>
  <si>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</si>
  <si>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</si>
  <si>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</si>
  <si>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</si>
  <si>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</si>
  <si>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</si>
  <si>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</si>
  <si>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</si>
  <si>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</si>
  <si>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</si>
  <si>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</si>
  <si>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</si>
  <si>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</si>
  <si>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</si>
  <si>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</si>
  <si>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</si>
  <si>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</si>
  <si>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</si>
  <si>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</si>
  <si>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</si>
  <si>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</si>
  <si>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</si>
  <si>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</si>
  <si>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</si>
  <si>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</si>
  <si>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</si>
  <si>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</si>
  <si>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</si>
  <si>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</si>
  <si>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</si>
  <si>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</si>
  <si>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</si>
  <si>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</si>
  <si>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</si>
  <si>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</si>
  <si>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</si>
  <si>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</si>
  <si>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</si>
  <si>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</si>
  <si>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</si>
  <si>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</si>
  <si>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</si>
  <si>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</si>
  <si>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</si>
  <si>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</si>
  <si>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</si>
  <si>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</si>
  <si>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</si>
  <si>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</si>
  <si>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</si>
  <si>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</si>
  <si>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</si>
  <si>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</si>
  <si>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</si>
  <si>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</si>
  <si>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</si>
  <si>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</si>
  <si>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</si>
  <si>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</si>
  <si>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</si>
  <si>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</si>
  <si>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</si>
  <si>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</si>
  <si>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</si>
  <si>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</si>
  <si>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</si>
  <si>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</si>
  <si>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</si>
  <si>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</si>
  <si>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</si>
  <si>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</si>
  <si>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</si>
  <si>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</si>
  <si>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</si>
  <si>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</si>
  <si>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</si>
  <si>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</si>
  <si>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</si>
  <si>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</si>
  <si>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</si>
  <si>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</si>
  <si>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</si>
  <si>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</si>
  <si>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</si>
  <si>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</si>
  <si>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</si>
  <si>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</si>
  <si>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</si>
  <si>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</si>
  <si>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</si>
  <si>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</si>
  <si>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</si>
  <si>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</si>
  <si>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</si>
  <si>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</si>
  <si>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</si>
  <si>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</si>
  <si>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</si>
  <si>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</si>
  <si>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</si>
  <si>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</si>
  <si>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</si>
  <si>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</si>
  <si>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</si>
  <si>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</si>
  <si>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</si>
  <si>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</si>
  <si>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</si>
  <si>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</si>
  <si>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</si>
  <si>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</si>
  <si>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</si>
  <si>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</si>
  <si>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</si>
  <si>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</si>
  <si>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</si>
  <si>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</si>
  <si>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</si>
  <si>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</si>
  <si>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</si>
  <si>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</si>
  <si>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</si>
  <si>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</si>
  <si>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</si>
  <si>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</si>
  <si>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</si>
  <si>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</si>
  <si>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</si>
  <si>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</si>
  <si>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</si>
  <si>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</si>
  <si>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</si>
  <si>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</si>
  <si>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</si>
  <si>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</si>
  <si>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</si>
  <si>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</si>
  <si>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</si>
  <si>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</si>
  <si>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</si>
  <si>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</si>
  <si>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</si>
  <si>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</si>
  <si>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</si>
  <si>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</si>
  <si>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</si>
  <si>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</si>
  <si>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</si>
  <si>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</si>
  <si>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</si>
  <si>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</si>
  <si>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</si>
  <si>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</si>
  <si>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</si>
  <si>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</si>
  <si>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</si>
  <si>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</si>
  <si>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</si>
  <si>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</si>
  <si>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</si>
  <si>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</si>
  <si>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</si>
  <si>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</si>
  <si>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</si>
  <si>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</si>
  <si>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</si>
  <si>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</si>
  <si>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</si>
  <si>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</si>
  <si>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</si>
  <si>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</si>
  <si>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</si>
  <si>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</si>
  <si>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</si>
  <si>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</si>
  <si>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</si>
  <si>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</si>
  <si>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</si>
  <si>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</si>
  <si>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</si>
  <si>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</si>
  <si>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</si>
  <si>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</si>
  <si>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</si>
  <si>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</si>
  <si>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</si>
  <si>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</si>
  <si>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</si>
  <si>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</si>
  <si>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</si>
  <si>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</si>
  <si>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</si>
  <si>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</si>
  <si>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</si>
  <si>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</si>
  <si>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</si>
  <si>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</si>
  <si>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</si>
  <si>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</si>
  <si>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</si>
  <si>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</si>
  <si>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</si>
  <si>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</si>
  <si>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</si>
  <si>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</si>
  <si>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</si>
  <si>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</si>
  <si>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</si>
  <si>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</si>
  <si>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</si>
  <si>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</si>
  <si>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</si>
  <si>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</si>
  <si>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</si>
  <si>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</si>
  <si>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</si>
  <si>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</si>
  <si>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</si>
  <si>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</si>
  <si>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</si>
  <si>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</si>
  <si>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</si>
  <si>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</si>
  <si>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</si>
  <si>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</si>
  <si>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</si>
  <si>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</si>
  <si>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</si>
  <si>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</si>
  <si>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</si>
  <si>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</si>
  <si>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</si>
  <si>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</si>
  <si>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</si>
  <si>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</si>
  <si>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</si>
  <si>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</si>
  <si>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</si>
  <si>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</si>
  <si>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</si>
  <si>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</si>
  <si>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</si>
  <si>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</si>
  <si>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</si>
  <si>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</si>
  <si>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</si>
  <si>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</si>
  <si>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</si>
  <si>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</si>
  <si>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</si>
  <si>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</si>
  <si>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</si>
  <si>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</si>
  <si>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</si>
  <si>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</si>
  <si>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</si>
  <si>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</si>
  <si>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</si>
  <si>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</si>
  <si>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</si>
  <si>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</si>
  <si>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</si>
  <si>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</si>
  <si>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</si>
  <si>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</si>
  <si>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</si>
  <si>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</si>
  <si>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</si>
  <si>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</si>
  <si>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</si>
  <si>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</si>
  <si>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</si>
  <si>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</si>
  <si>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</si>
  <si>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</si>
  <si>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</si>
  <si>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</si>
  <si>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</si>
  <si>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</si>
  <si>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</si>
  <si>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</si>
  <si>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</si>
  <si>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</si>
  <si>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</si>
  <si>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</si>
  <si>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</si>
  <si>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</si>
  <si>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</si>
  <si>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</si>
  <si>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</si>
  <si>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</si>
  <si>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</si>
  <si>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</si>
  <si>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</si>
  <si>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</si>
  <si>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</si>
  <si>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</si>
  <si>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</si>
  <si>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</si>
  <si>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</si>
  <si>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</si>
  <si>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</si>
  <si>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</si>
  <si>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</si>
  <si>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</si>
  <si>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</si>
  <si>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</si>
  <si>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</si>
  <si>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</si>
  <si>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</si>
  <si>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</si>
  <si>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</si>
  <si>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</si>
  <si>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</si>
  <si>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</si>
  <si>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</si>
  <si>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</si>
  <si>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</si>
  <si>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</si>
  <si>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</si>
  <si>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</si>
  <si>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</si>
  <si>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</si>
  <si>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</si>
  <si>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</si>
  <si>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</si>
  <si>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</si>
  <si>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</si>
  <si>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</si>
  <si>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</si>
  <si>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</si>
  <si>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</si>
  <si>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</si>
  <si>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</si>
  <si>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</si>
  <si>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</si>
  <si>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</si>
  <si>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</si>
  <si>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</si>
  <si>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</si>
  <si>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</si>
  <si>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</si>
  <si>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</si>
  <si>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</si>
  <si>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</si>
  <si>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</si>
  <si>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</si>
  <si>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</si>
  <si>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</si>
  <si>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</si>
  <si>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</si>
  <si>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</si>
  <si>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</si>
  <si>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</si>
  <si>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</si>
  <si>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</si>
  <si>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</si>
  <si>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</si>
  <si>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</si>
  <si>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</si>
  <si>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</si>
  <si>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</si>
  <si>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</si>
  <si>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</si>
  <si>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</si>
  <si>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</si>
  <si>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</si>
  <si>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</si>
  <si>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</si>
  <si>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</si>
  <si>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</si>
  <si>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</si>
  <si>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</si>
  <si>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</si>
  <si>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</si>
  <si>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</si>
  <si>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</si>
  <si>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</si>
  <si>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</si>
  <si>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</si>
  <si>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</si>
  <si>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</si>
  <si>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</si>
  <si>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</si>
  <si>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</si>
  <si>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</si>
  <si>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</si>
  <si>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</si>
  <si>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</si>
  <si>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</si>
  <si>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</si>
  <si>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</si>
  <si>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</si>
  <si>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</si>
  <si>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</si>
  <si>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</si>
  <si>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</si>
  <si>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</si>
  <si>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</si>
  <si>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</si>
  <si>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</si>
  <si>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</si>
  <si>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</si>
  <si>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</si>
  <si>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</si>
  <si>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</si>
  <si>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</si>
  <si>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</si>
  <si>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</si>
  <si>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</si>
  <si>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</si>
  <si>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</si>
  <si>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</si>
  <si>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</si>
  <si>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</si>
  <si>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</si>
  <si>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</si>
  <si>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</si>
  <si>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</si>
  <si>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</si>
  <si>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</si>
  <si>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</si>
  <si>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</si>
  <si>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</si>
  <si>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</si>
  <si>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</si>
  <si>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</si>
  <si>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</si>
  <si>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</si>
  <si>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</si>
  <si>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</si>
  <si>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</si>
  <si>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</si>
  <si>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</si>
  <si>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</si>
  <si>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</si>
  <si>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</si>
  <si>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</si>
  <si>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</si>
  <si>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</si>
  <si>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</si>
  <si>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</si>
  <si>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</si>
  <si>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</si>
  <si>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</si>
  <si>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</si>
  <si>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</si>
  <si>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</si>
  <si>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</si>
  <si>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</si>
  <si>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</si>
  <si>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</si>
  <si>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</si>
  <si>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</si>
  <si>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</si>
  <si>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</si>
  <si>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</si>
  <si>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</si>
  <si>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</si>
  <si>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</si>
  <si>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</si>
  <si>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</si>
  <si>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</si>
  <si>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</si>
  <si>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</si>
  <si>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</si>
  <si>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</si>
  <si>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</si>
  <si>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</si>
  <si>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</si>
  <si>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</si>
  <si>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</si>
  <si>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</si>
  <si>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</si>
  <si>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</si>
  <si>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</si>
  <si>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</si>
  <si>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</si>
  <si>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</si>
  <si>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</si>
  <si>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</si>
  <si>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</si>
  <si>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</si>
  <si>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</si>
  <si>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</si>
  <si>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</si>
  <si>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</si>
  <si>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</si>
  <si>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</si>
  <si>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</si>
  <si>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</si>
  <si>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</si>
  <si>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</si>
  <si>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</si>
  <si>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</si>
  <si>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</si>
  <si>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</si>
  <si>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</si>
  <si>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</si>
  <si>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</si>
  <si>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</si>
  <si>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</si>
  <si>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</si>
  <si>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</si>
  <si>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</si>
  <si>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</si>
  <si>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</si>
  <si>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</si>
  <si>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</si>
  <si>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</si>
  <si>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</si>
  <si>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</si>
  <si>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</si>
  <si>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</si>
  <si>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</si>
  <si>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</si>
  <si>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</si>
  <si>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</si>
  <si>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</si>
  <si>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</si>
  <si>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</si>
  <si>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</si>
  <si>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</si>
  <si>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</si>
  <si>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</si>
  <si>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</si>
  <si>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</si>
  <si>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</si>
  <si>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</si>
  <si>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</si>
  <si>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</si>
  <si>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</si>
  <si>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</si>
  <si>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</si>
  <si>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</si>
  <si>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</si>
  <si>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</si>
  <si>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</si>
  <si>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</si>
  <si>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</si>
  <si>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</si>
  <si>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</si>
  <si>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</si>
  <si>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</si>
  <si>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</si>
  <si>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</si>
  <si>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</si>
  <si>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</si>
  <si>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</si>
  <si>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</si>
  <si>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</si>
  <si>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</si>
  <si>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</si>
  <si>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</si>
  <si>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</si>
  <si>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</si>
  <si>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</si>
  <si>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</si>
  <si>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</si>
  <si>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</si>
  <si>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</si>
  <si>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</si>
  <si>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</si>
  <si>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</si>
  <si>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</si>
  <si>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</si>
  <si>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</si>
  <si>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</si>
  <si>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</si>
  <si>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</si>
  <si>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</si>
  <si>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</si>
  <si>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</si>
  <si>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</si>
  <si>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</si>
  <si>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</si>
  <si>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</si>
  <si>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</si>
  <si>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</si>
  <si>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</si>
  <si>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</si>
  <si>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</si>
  <si>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</si>
  <si>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</si>
  <si>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</si>
  <si>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</si>
  <si>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</si>
  <si>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</si>
  <si>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</si>
  <si>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</si>
  <si>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</si>
  <si>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</si>
  <si>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</si>
  <si>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</si>
  <si>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</si>
  <si>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</si>
  <si>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</si>
  <si>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</si>
  <si>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</si>
  <si>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</si>
  <si>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</si>
  <si>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</si>
  <si>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</si>
  <si>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</si>
  <si>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</si>
  <si>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</si>
  <si>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</si>
  <si>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</si>
  <si>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</si>
  <si>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</si>
  <si>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</si>
  <si>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</si>
  <si>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</si>
  <si>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</si>
  <si>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</si>
  <si>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</si>
  <si>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</si>
  <si>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</si>
  <si>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</si>
  <si>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</si>
  <si>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</si>
  <si>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</si>
  <si>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</si>
  <si>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</si>
  <si>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</si>
  <si>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</si>
  <si>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</si>
  <si>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</si>
  <si>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</si>
  <si>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</si>
  <si>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</si>
  <si>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</si>
  <si>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</si>
  <si>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</si>
  <si>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</si>
  <si>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</si>
  <si>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</si>
  <si>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</si>
  <si>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</si>
  <si>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</si>
  <si>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</si>
  <si>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</si>
  <si>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</si>
  <si>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</si>
  <si>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</si>
  <si>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</si>
  <si>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</si>
  <si>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</si>
  <si>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</si>
  <si>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</si>
  <si>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</si>
  <si>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</si>
  <si>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</si>
  <si>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</si>
  <si>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</si>
  <si>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</si>
  <si>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</si>
  <si>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</si>
  <si>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</si>
  <si>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</si>
  <si>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</si>
  <si>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</si>
  <si>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</si>
  <si>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</si>
  <si>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</si>
  <si>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</si>
  <si>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</si>
  <si>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</si>
  <si>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</si>
  <si>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</si>
  <si>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</si>
  <si>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</si>
  <si>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</si>
  <si>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</si>
  <si>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</si>
  <si>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</si>
  <si>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</si>
  <si>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</si>
  <si>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</si>
  <si>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</si>
  <si>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</si>
  <si>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</si>
  <si>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</si>
  <si>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</si>
  <si>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</si>
  <si>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</si>
  <si>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</si>
  <si>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</si>
  <si>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</si>
  <si>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</si>
  <si>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</si>
  <si>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</si>
  <si>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</si>
  <si>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</si>
  <si>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</si>
  <si>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</si>
  <si>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</si>
  <si>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</si>
  <si>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</si>
  <si>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</si>
  <si>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</si>
  <si>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</si>
  <si>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</si>
  <si>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</si>
  <si>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</si>
  <si>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</si>
  <si>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</si>
  <si>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</si>
  <si>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</si>
  <si>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</si>
  <si>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</si>
  <si>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</si>
  <si>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</si>
  <si>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</si>
  <si>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</si>
  <si>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</si>
  <si>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</si>
  <si>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</si>
  <si>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</si>
  <si>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</si>
  <si>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</si>
  <si>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</si>
  <si>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</si>
  <si>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</si>
  <si>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</si>
  <si>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</si>
  <si>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</si>
  <si>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</si>
  <si>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</si>
  <si>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</si>
  <si>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</si>
  <si>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</si>
  <si>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</si>
  <si>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</si>
  <si>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</si>
  <si>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</si>
  <si>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</si>
  <si>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</si>
  <si>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</si>
  <si>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</si>
  <si>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</si>
  <si>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</si>
  <si>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</si>
  <si>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</si>
  <si>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</si>
  <si>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</si>
  <si>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</si>
  <si>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</si>
  <si>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</si>
  <si>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</si>
  <si>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</si>
  <si>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</si>
  <si>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</si>
  <si>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</si>
  <si>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</si>
  <si>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</si>
  <si>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</si>
  <si>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</si>
  <si>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</si>
  <si>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</si>
  <si>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</si>
  <si>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</si>
  <si>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</si>
  <si>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</si>
  <si>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</si>
  <si>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</si>
  <si>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</si>
  <si>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</si>
  <si>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</si>
  <si>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</si>
  <si>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</si>
  <si>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</si>
  <si>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</si>
  <si>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</si>
  <si>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</si>
  <si>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</si>
  <si>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</si>
  <si>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</si>
  <si>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</si>
  <si>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</si>
  <si>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</si>
  <si>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</si>
  <si>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</si>
  <si>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</si>
  <si>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</si>
  <si>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</si>
  <si>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</si>
  <si>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</si>
  <si>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</si>
  <si>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</si>
  <si>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</si>
  <si>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</si>
  <si>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</si>
  <si>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</si>
  <si>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</si>
  <si>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</si>
  <si>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</si>
  <si>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</si>
  <si>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</si>
  <si>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</si>
  <si>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</si>
  <si>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</si>
  <si>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</si>
  <si>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</si>
  <si>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</si>
  <si>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</si>
  <si>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</si>
  <si>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</si>
  <si>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</si>
  <si>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</si>
  <si>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</si>
  <si>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</si>
  <si>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</si>
  <si>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</si>
  <si>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</si>
  <si>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</si>
  <si>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</si>
  <si>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</si>
  <si>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</si>
  <si>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</si>
  <si>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</si>
  <si>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</si>
  <si>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</si>
  <si>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</si>
  <si>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</si>
  <si>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</si>
  <si>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</si>
  <si>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</si>
  <si>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</si>
  <si>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</si>
  <si>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</si>
  <si>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</si>
  <si>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</si>
  <si>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</si>
  <si>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</si>
  <si>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</si>
  <si>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</si>
  <si>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</si>
  <si>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</si>
  <si>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</si>
  <si>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</si>
  <si>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</si>
  <si>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</si>
  <si>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</si>
  <si>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</si>
  <si>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</si>
  <si>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</si>
  <si>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</si>
  <si>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</si>
  <si>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</si>
  <si>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</si>
  <si>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</si>
  <si>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</si>
  <si>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</si>
  <si>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</si>
  <si>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</si>
  <si>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</si>
  <si>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</si>
  <si>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</si>
  <si>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</si>
  <si>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</si>
  <si>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</si>
  <si>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</si>
  <si>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</si>
  <si>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</si>
  <si>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</si>
  <si>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</si>
  <si>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</si>
  <si>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</si>
  <si>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</si>
  <si>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</si>
  <si>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</si>
  <si>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</si>
  <si>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</si>
  <si>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</si>
  <si>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</si>
  <si>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</si>
  <si>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</si>
  <si>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</si>
  <si>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</si>
  <si>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</si>
  <si>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</si>
  <si>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</si>
  <si>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</si>
  <si>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</si>
  <si>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</si>
  <si>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</si>
  <si>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</si>
  <si>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</si>
  <si>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</si>
  <si>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</si>
  <si>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</si>
  <si>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</si>
  <si>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</si>
  <si>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</si>
  <si>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</si>
  <si>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</si>
  <si>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</si>
  <si>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</si>
  <si>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</si>
  <si>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</si>
  <si>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</si>
  <si>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</si>
  <si>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</si>
  <si>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</si>
  <si>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</si>
  <si>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</si>
  <si>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</si>
  <si>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</si>
  <si>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</si>
  <si>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</si>
  <si>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</si>
  <si>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</si>
  <si>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</si>
  <si>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</si>
  <si>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</si>
  <si>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</si>
  <si>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</si>
  <si>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</si>
  <si>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</si>
  <si>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</si>
  <si>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</si>
  <si>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</si>
  <si>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</si>
  <si>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</si>
  <si>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</si>
  <si>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</si>
  <si>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</si>
  <si>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</si>
  <si>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</si>
  <si>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</si>
  <si>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</si>
  <si>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</si>
  <si>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</si>
  <si>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</si>
  <si>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</si>
  <si>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</si>
  <si>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</si>
  <si>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</si>
  <si>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</si>
  <si>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</si>
  <si>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</si>
  <si>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</si>
  <si>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</si>
  <si>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</si>
  <si>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</si>
  <si>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</si>
  <si>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</si>
  <si>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</si>
  <si>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</si>
  <si>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</si>
  <si>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</si>
  <si>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</si>
  <si>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</si>
  <si>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</si>
  <si>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</si>
  <si>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</si>
  <si>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</si>
  <si>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</si>
  <si>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</si>
  <si>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</si>
  <si>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</si>
  <si>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</si>
  <si>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</si>
  <si>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</si>
  <si>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</si>
  <si>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</si>
  <si>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</si>
  <si>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</si>
  <si>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</si>
  <si>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</si>
  <si>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</si>
  <si>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</si>
  <si>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</si>
  <si>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</si>
  <si>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</si>
  <si>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</si>
  <si>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</si>
  <si>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</si>
  <si>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</si>
  <si>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</si>
  <si>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</si>
  <si>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</si>
  <si>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</si>
  <si>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</si>
  <si>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</si>
  <si>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</si>
  <si>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</si>
  <si>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</si>
  <si>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</si>
  <si>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</si>
  <si>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</si>
  <si>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</si>
  <si>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</si>
  <si>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</si>
  <si>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</si>
  <si>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</si>
  <si>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</si>
  <si>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</si>
  <si>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</si>
  <si>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</si>
  <si>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</si>
  <si>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</si>
  <si>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</si>
  <si>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</si>
  <si>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</si>
  <si>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</si>
  <si>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</si>
  <si>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</si>
  <si>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</si>
  <si>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</si>
  <si>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</si>
  <si>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</si>
  <si>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</si>
  <si>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</si>
  <si>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</si>
  <si>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</si>
  <si>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</si>
  <si>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</si>
  <si>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</si>
  <si>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</si>
  <si>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</si>
  <si>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</si>
  <si>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</si>
  <si>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</si>
  <si>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</si>
  <si>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</si>
  <si>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</si>
  <si>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</si>
  <si>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</si>
  <si>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</si>
  <si>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</si>
  <si>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</si>
  <si>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</si>
  <si>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</si>
  <si>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</si>
  <si>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</si>
  <si>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</si>
  <si>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</si>
  <si>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</si>
  <si>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</si>
  <si>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</si>
  <si>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</si>
  <si>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</si>
  <si>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</si>
  <si>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</si>
  <si>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</si>
  <si>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</si>
  <si>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</si>
  <si>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</si>
  <si>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</si>
  <si>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</si>
  <si>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</si>
  <si>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</si>
  <si>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</si>
  <si>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</si>
  <si>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</si>
  <si>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</si>
  <si>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</si>
  <si>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</si>
  <si>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</si>
  <si>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</si>
  <si>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</si>
  <si>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</si>
  <si>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</si>
  <si>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</si>
  <si>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</si>
  <si>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</si>
  <si>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</si>
  <si>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</si>
  <si>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</si>
  <si>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</si>
  <si>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</si>
  <si>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</si>
  <si>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</si>
  <si>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</si>
  <si>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</si>
  <si>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</si>
  <si>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</si>
  <si>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</si>
  <si>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</si>
  <si>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</si>
  <si>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</si>
  <si>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</si>
  <si>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</si>
  <si>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</si>
  <si>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</si>
  <si>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</si>
  <si>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</si>
  <si>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</si>
  <si>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</si>
  <si>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</si>
  <si>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</si>
  <si>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</si>
  <si>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</si>
  <si>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</si>
  <si>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</si>
  <si>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</si>
  <si>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</si>
  <si>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</si>
  <si>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</si>
  <si>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</si>
  <si>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</si>
  <si>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</si>
  <si>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</si>
  <si>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</si>
  <si>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</si>
  <si>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</si>
  <si>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</si>
  <si>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</si>
  <si>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</si>
  <si>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</si>
  <si>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</si>
  <si>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</si>
  <si>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</si>
  <si>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</si>
  <si>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</si>
  <si>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</si>
  <si>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</si>
  <si>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</si>
  <si>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</si>
  <si>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</si>
  <si>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</si>
  <si>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</si>
  <si>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</si>
  <si>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</si>
  <si>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</si>
  <si>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</si>
  <si>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</si>
  <si>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</si>
  <si>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</si>
  <si>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</si>
  <si>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</si>
  <si>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</si>
  <si>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</si>
  <si>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</si>
  <si>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</si>
  <si>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</si>
  <si>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</si>
  <si>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</si>
  <si>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</si>
  <si>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</si>
  <si>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</si>
  <si>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</si>
  <si>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</si>
  <si>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</si>
  <si>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</si>
  <si>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</si>
  <si>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</si>
  <si>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</si>
  <si>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</si>
  <si>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</si>
  <si>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</si>
  <si>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</si>
  <si>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</si>
  <si>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</si>
  <si>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</si>
  <si>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</si>
  <si>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</si>
  <si>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</si>
  <si>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</si>
  <si>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</si>
  <si>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</si>
  <si>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</si>
  <si>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</si>
  <si>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</si>
  <si>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</si>
  <si>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</si>
  <si>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</si>
  <si>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</si>
  <si>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</si>
  <si>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</si>
  <si>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</si>
  <si>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</si>
  <si>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</si>
  <si>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</si>
  <si>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</si>
  <si>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</si>
  <si>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</si>
  <si>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</si>
  <si>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</si>
  <si>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</si>
  <si>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</si>
  <si>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</si>
  <si>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</si>
  <si>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</si>
  <si>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</si>
  <si>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</si>
  <si>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</si>
  <si>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</si>
  <si>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</si>
  <si>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</si>
  <si>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</si>
  <si>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</si>
  <si>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</si>
  <si>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</si>
  <si>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</si>
  <si>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</si>
  <si>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</si>
  <si>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</si>
  <si>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</si>
  <si>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</si>
  <si>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</si>
  <si>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</si>
  <si>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</si>
  <si>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</si>
  <si>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</si>
  <si>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</si>
  <si>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</si>
  <si>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</si>
  <si>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</si>
  <si>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</si>
  <si>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</si>
  <si>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</si>
  <si>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</si>
  <si>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</si>
  <si>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</si>
  <si>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</si>
  <si>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</si>
  <si>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</si>
  <si>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</si>
  <si>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</si>
  <si>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</si>
  <si>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</si>
  <si>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</si>
  <si>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</si>
  <si>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</si>
  <si>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</si>
  <si>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</si>
  <si>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</si>
  <si>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</si>
  <si>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</si>
  <si>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</si>
  <si>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</si>
  <si>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</si>
  <si>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</si>
  <si>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</si>
  <si>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</si>
  <si>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</si>
  <si>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</si>
  <si>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</si>
  <si>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</si>
  <si>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</si>
  <si>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</si>
  <si>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</si>
  <si>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</si>
  <si>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</si>
  <si>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</si>
  <si>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</si>
  <si>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</si>
  <si>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</si>
  <si>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</si>
  <si>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</si>
  <si>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</si>
  <si>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</si>
  <si>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</si>
  <si>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</si>
  <si>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</si>
  <si>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</si>
  <si>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</si>
  <si>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</si>
  <si>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</si>
  <si>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</si>
  <si>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</si>
  <si>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</si>
  <si>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</si>
  <si>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</si>
  <si>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</si>
  <si>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</si>
  <si>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</si>
  <si>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</si>
  <si>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</si>
  <si>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</si>
  <si>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</si>
  <si>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</si>
  <si>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</si>
  <si>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</si>
  <si>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</si>
  <si>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</si>
  <si>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</si>
  <si>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</si>
  <si>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</si>
  <si>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</si>
  <si>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</si>
  <si>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</si>
  <si>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</si>
  <si>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</si>
  <si>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</si>
  <si>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</si>
  <si>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</si>
  <si>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</si>
  <si>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</si>
  <si>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</si>
  <si>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</si>
  <si>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</si>
  <si>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</si>
  <si>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</si>
  <si>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</si>
  <si>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</si>
  <si>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</si>
  <si>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</si>
  <si>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</si>
  <si>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</si>
  <si>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</si>
  <si>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</si>
  <si>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</si>
  <si>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</si>
  <si>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</si>
  <si>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</si>
  <si>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</si>
  <si>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</si>
  <si>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</si>
  <si>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</si>
  <si>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</si>
  <si>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</si>
  <si>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</si>
  <si>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</si>
  <si>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</si>
  <si>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</si>
  <si>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</si>
  <si>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</si>
  <si>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</si>
  <si>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</si>
  <si>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</si>
  <si>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</si>
  <si>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</si>
  <si>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</si>
  <si>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</si>
  <si>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</si>
  <si>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</si>
  <si>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</si>
  <si>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</si>
  <si>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</si>
  <si>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</si>
  <si>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</si>
  <si>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</si>
  <si>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</si>
  <si>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</si>
  <si>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</si>
  <si>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</si>
  <si>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</si>
  <si>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</si>
  <si>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</si>
  <si>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</si>
  <si>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</si>
  <si>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</si>
  <si>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</si>
  <si>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</si>
  <si>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</si>
  <si>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</si>
  <si>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</si>
  <si>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</si>
  <si>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</si>
  <si>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</si>
  <si>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</si>
  <si>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</si>
  <si>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</si>
  <si>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</si>
  <si>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</si>
  <si>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</si>
  <si>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</si>
  <si>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</si>
  <si>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</si>
  <si>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</si>
  <si>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</si>
  <si>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</si>
  <si>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</si>
  <si>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</si>
  <si>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</si>
  <si>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</si>
  <si>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</si>
  <si>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</si>
  <si>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</si>
  <si>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</si>
  <si>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</si>
  <si>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</si>
  <si>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</si>
  <si>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</si>
  <si>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</si>
  <si>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</si>
  <si>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</si>
  <si>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</si>
  <si>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</si>
  <si>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</si>
  <si>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</si>
  <si>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</si>
  <si>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</si>
  <si>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</si>
  <si>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</si>
  <si>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</si>
  <si>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</si>
  <si>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</si>
  <si>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</si>
  <si>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</si>
  <si>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</si>
  <si>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</si>
  <si>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</si>
  <si>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</si>
  <si>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</si>
  <si>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</si>
  <si>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</si>
  <si>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</si>
  <si>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</si>
  <si>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</si>
  <si>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</si>
  <si>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</si>
  <si>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</si>
  <si>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</si>
  <si>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</si>
  <si>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</si>
  <si>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</si>
  <si>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</si>
  <si>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</si>
  <si>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</si>
  <si>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</si>
  <si>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</si>
  <si>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</si>
  <si>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</si>
  <si>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</si>
  <si>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</si>
  <si>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</si>
  <si>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</si>
  <si>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</si>
  <si>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</si>
  <si>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</si>
  <si>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</si>
  <si>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</si>
  <si>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</si>
  <si>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</si>
  <si>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</si>
  <si>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</si>
  <si>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</si>
  <si>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</si>
  <si>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</si>
  <si>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</si>
  <si>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</si>
  <si>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</si>
  <si>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</si>
  <si>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</si>
  <si>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</si>
  <si>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</si>
  <si>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</si>
  <si>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</si>
  <si>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</si>
  <si>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</si>
  <si>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</si>
  <si>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</si>
  <si>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</si>
  <si>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</si>
  <si>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</si>
  <si>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</si>
  <si>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</si>
  <si>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</si>
  <si>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</si>
  <si>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</si>
  <si>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</si>
  <si>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</si>
  <si>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</si>
  <si>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</si>
  <si>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</si>
  <si>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</si>
  <si>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</si>
  <si>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</si>
  <si>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</si>
  <si>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</si>
  <si>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</si>
  <si>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</si>
  <si>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</si>
  <si>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</si>
  <si>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</si>
  <si>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</si>
  <si>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</si>
  <si>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</si>
  <si>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</si>
  <si>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</si>
  <si>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</si>
  <si>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</si>
  <si>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</si>
  <si>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</si>
  <si>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</si>
  <si>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</si>
  <si>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</si>
  <si>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</si>
  <si>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</si>
  <si>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</si>
  <si>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</si>
  <si>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</si>
  <si>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</si>
  <si>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</si>
  <si>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</si>
  <si>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</si>
  <si>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</si>
  <si>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</si>
  <si>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</si>
  <si>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</si>
  <si>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</si>
  <si>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</si>
  <si>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</si>
  <si>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</si>
  <si>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</si>
  <si>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</si>
  <si>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</si>
  <si>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</si>
  <si>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</si>
  <si>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</si>
  <si>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</si>
  <si>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</si>
  <si>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</si>
  <si>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</si>
  <si>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</si>
  <si>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</si>
  <si>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</si>
  <si>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</si>
  <si>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</si>
  <si>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</si>
  <si>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</si>
  <si>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</si>
  <si>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</si>
  <si>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</si>
  <si>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</si>
  <si>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</si>
  <si>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</si>
  <si>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</si>
  <si>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</si>
  <si>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</si>
  <si>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</si>
  <si>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</si>
  <si>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</si>
  <si>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</si>
  <si>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</si>
  <si>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</si>
  <si>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</si>
  <si>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</si>
  <si>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</si>
  <si>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</si>
  <si>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</si>
  <si>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</si>
  <si>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</si>
  <si>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</si>
  <si>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</si>
  <si>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</si>
  <si>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</si>
  <si>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</si>
  <si>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</si>
  <si>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</si>
  <si>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</si>
  <si>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</si>
  <si>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</si>
  <si>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</si>
  <si>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</si>
  <si>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</si>
  <si>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</si>
  <si>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</si>
  <si>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</si>
  <si>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</si>
  <si>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</si>
  <si>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</si>
  <si>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</si>
  <si>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</si>
  <si>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</si>
  <si>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</si>
  <si>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</si>
  <si>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</si>
  <si>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</si>
  <si>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</si>
  <si>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</si>
  <si>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</si>
  <si>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</si>
  <si>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</si>
  <si>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</si>
  <si>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</si>
  <si>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</si>
  <si>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</si>
  <si>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</si>
  <si>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</si>
  <si>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</si>
  <si>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</si>
  <si>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</si>
  <si>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</si>
  <si>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</si>
  <si>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</si>
  <si>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</si>
  <si>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</si>
  <si>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</si>
  <si>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</si>
  <si>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</si>
  <si>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</si>
  <si>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</si>
  <si>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</si>
  <si>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</si>
  <si>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</si>
  <si>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</si>
  <si>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</si>
  <si>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</si>
  <si>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</si>
  <si>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</si>
  <si>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</si>
  <si>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</si>
  <si>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</si>
  <si>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</si>
  <si>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</si>
  <si>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</si>
  <si>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</si>
  <si>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</si>
  <si>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</si>
  <si>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</si>
  <si>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</si>
  <si>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</si>
  <si>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</si>
  <si>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</si>
  <si>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</si>
  <si>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</si>
  <si>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</si>
  <si>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</si>
  <si>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</si>
  <si>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</si>
  <si>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</si>
  <si>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</si>
  <si>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</si>
  <si>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</si>
  <si>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</si>
  <si>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</si>
  <si>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</si>
  <si>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</si>
  <si>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</si>
  <si>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</si>
  <si>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</si>
  <si>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</si>
  <si>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</si>
  <si>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</si>
  <si>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</si>
  <si>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</si>
  <si>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</si>
  <si>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</si>
  <si>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</si>
  <si>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</si>
  <si>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</si>
  <si>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</si>
  <si>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</si>
  <si>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</si>
  <si>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</si>
  <si>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</si>
  <si>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</si>
  <si>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</si>
  <si>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</si>
  <si>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</si>
  <si>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</si>
  <si>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</si>
  <si>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</si>
  <si>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</si>
  <si>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</si>
  <si>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</si>
  <si>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</si>
  <si>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</si>
  <si>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</si>
  <si>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</si>
  <si>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</si>
  <si>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</si>
  <si>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</si>
  <si>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</si>
  <si>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</si>
  <si>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</si>
  <si>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</si>
  <si>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</si>
  <si>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</si>
  <si>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</si>
  <si>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</si>
  <si>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</si>
  <si>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</si>
  <si>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</si>
  <si>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</si>
  <si>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</si>
  <si>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</si>
  <si>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</si>
  <si>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</si>
  <si>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</si>
  <si>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</si>
  <si>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</si>
  <si>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</si>
  <si>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</si>
  <si>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</si>
  <si>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</si>
  <si>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</si>
  <si>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</si>
  <si>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</si>
  <si>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</si>
  <si>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</si>
  <si>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</si>
  <si>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</si>
  <si>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</si>
  <si>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</si>
  <si>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</si>
  <si>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</si>
  <si>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</si>
  <si>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</si>
  <si>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</si>
  <si>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</si>
  <si>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</si>
  <si>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</si>
  <si>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</si>
  <si>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</si>
  <si>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</si>
  <si>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</si>
  <si>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</si>
  <si>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</si>
  <si>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</si>
  <si>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</si>
  <si>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</si>
  <si>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</si>
  <si>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</si>
  <si>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</si>
  <si>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</si>
  <si>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</si>
  <si>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</si>
  <si>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</si>
  <si>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</si>
  <si>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</si>
  <si>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</si>
  <si>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</si>
  <si>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</si>
  <si>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</si>
  <si>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</si>
  <si>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</si>
  <si>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</si>
  <si>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</si>
  <si>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</si>
  <si>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</si>
  <si>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</si>
  <si>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</si>
  <si>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</si>
  <si>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</si>
  <si>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</si>
  <si>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</si>
  <si>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</si>
  <si>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</si>
  <si>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</si>
  <si>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</si>
  <si>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</si>
  <si>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</si>
  <si>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</si>
  <si>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</si>
  <si>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</si>
  <si>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</si>
  <si>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</si>
  <si>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</si>
  <si>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</si>
  <si>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</si>
  <si>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</si>
  <si>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</si>
  <si>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</si>
  <si>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</si>
  <si>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</si>
  <si>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</si>
  <si>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</si>
  <si>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</si>
  <si>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</si>
  <si>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</si>
  <si>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</si>
  <si>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</si>
  <si>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</si>
  <si>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</si>
  <si>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</si>
  <si>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</si>
  <si>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</si>
  <si>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</si>
  <si>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</si>
  <si>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</si>
  <si>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</si>
  <si>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</si>
  <si>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</si>
  <si>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</si>
  <si>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</si>
  <si>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</si>
  <si>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</si>
  <si>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</si>
  <si>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</si>
  <si>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</si>
  <si>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</si>
  <si>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</si>
  <si>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</si>
  <si>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</si>
  <si>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</si>
  <si>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</si>
  <si>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</si>
  <si>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</si>
  <si>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</si>
  <si>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</si>
  <si>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</si>
  <si>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</si>
  <si>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</si>
  <si>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</si>
  <si>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</si>
  <si>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</si>
  <si>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</si>
  <si>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</si>
  <si>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</si>
  <si>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</si>
  <si>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</si>
  <si>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</si>
  <si>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</si>
  <si>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</si>
  <si>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</si>
  <si>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</si>
  <si>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</si>
  <si>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</si>
  <si>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</si>
  <si>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</si>
  <si>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</si>
  <si>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</si>
  <si>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</si>
  <si>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</si>
  <si>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</si>
  <si>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</si>
  <si>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</si>
  <si>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</si>
  <si>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</si>
  <si>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</si>
  <si>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</si>
  <si>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</si>
  <si>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</si>
  <si>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</si>
  <si>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</si>
  <si>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</si>
  <si>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</si>
  <si>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</si>
  <si>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</si>
  <si>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</si>
  <si>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</si>
  <si>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</si>
  <si>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</si>
  <si>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</si>
  <si>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</si>
  <si>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</si>
  <si>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</si>
  <si>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</si>
  <si>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</si>
  <si>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</si>
  <si>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</si>
  <si>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</si>
  <si>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</si>
  <si>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</si>
  <si>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</si>
  <si>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</si>
  <si>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</si>
  <si>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</si>
  <si>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</si>
  <si>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</si>
  <si>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</si>
  <si>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</si>
  <si>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</si>
  <si>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</si>
  <si>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</si>
  <si>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</si>
  <si>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</si>
  <si>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</si>
  <si>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</si>
  <si>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</si>
  <si>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</si>
  <si>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</si>
  <si>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</si>
  <si>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</si>
  <si>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</si>
  <si>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</si>
  <si>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</si>
  <si>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</si>
  <si>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</si>
  <si>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</si>
  <si>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</si>
  <si>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</si>
  <si>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</si>
  <si>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</si>
  <si>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</si>
  <si>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</si>
  <si>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</si>
  <si>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</si>
  <si>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</si>
  <si>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</si>
  <si>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</si>
  <si>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</si>
  <si>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</si>
  <si>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</si>
  <si>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</si>
  <si>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</si>
  <si>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</si>
  <si>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</si>
  <si>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</si>
  <si>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</si>
  <si>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</si>
  <si>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</si>
  <si>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</si>
  <si>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</si>
  <si>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</si>
  <si>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</si>
  <si>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</si>
  <si>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</si>
  <si>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</si>
  <si>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</si>
  <si>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</si>
  <si>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</si>
  <si>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</si>
  <si>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</si>
  <si>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</si>
  <si>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</si>
  <si>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</si>
  <si>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</si>
  <si>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</si>
  <si>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</si>
  <si>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</si>
  <si>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</si>
  <si>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</si>
  <si>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</si>
  <si>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</si>
  <si>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</si>
  <si>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</si>
  <si>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</si>
  <si>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</si>
  <si>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</si>
  <si>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</si>
  <si>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</si>
  <si>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</si>
  <si>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</si>
  <si>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</si>
  <si>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</si>
  <si>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</si>
  <si>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</si>
  <si>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</si>
  <si>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</si>
  <si>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</si>
  <si>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</si>
  <si>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</si>
  <si>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</si>
  <si>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</si>
  <si>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</si>
  <si>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</si>
  <si>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</si>
  <si>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</si>
  <si>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</si>
  <si>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</si>
  <si>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</si>
  <si>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</si>
  <si>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</si>
  <si>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</si>
  <si>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</si>
  <si>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</si>
  <si>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</si>
  <si>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</si>
  <si>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</si>
  <si>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</si>
  <si>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</si>
  <si>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</si>
  <si>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</si>
  <si>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</si>
  <si>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</si>
  <si>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</si>
  <si>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</si>
  <si>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</si>
  <si>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</si>
  <si>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</si>
  <si>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</si>
  <si>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</si>
  <si>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</si>
  <si>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</si>
  <si>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</si>
  <si>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</si>
  <si>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</si>
  <si>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</si>
  <si>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</si>
  <si>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</si>
  <si>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</si>
  <si>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</si>
  <si>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</si>
  <si>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</si>
  <si>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</si>
  <si>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</si>
  <si>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</si>
  <si>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</si>
  <si>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</si>
  <si>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</si>
  <si>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</si>
  <si>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</si>
  <si>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</si>
  <si>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</si>
  <si>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</si>
  <si>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</si>
  <si>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</si>
  <si>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</si>
  <si>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</si>
  <si>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</si>
  <si>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</si>
  <si>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</si>
  <si>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</si>
  <si>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</si>
  <si>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</si>
  <si>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</si>
  <si>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</si>
  <si>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</si>
  <si>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</si>
  <si>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</si>
  <si>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</si>
  <si>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</si>
  <si>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</si>
  <si>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</si>
  <si>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</si>
  <si>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</si>
  <si>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</si>
  <si>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</si>
  <si>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</si>
  <si>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</si>
  <si>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</si>
  <si>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</si>
  <si>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</si>
  <si>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</si>
  <si>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</si>
  <si>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</si>
  <si>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</si>
  <si>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</si>
  <si>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</si>
  <si>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</si>
  <si>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</si>
  <si>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</si>
  <si>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</si>
  <si>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</si>
  <si>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</si>
  <si>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</si>
  <si>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</si>
  <si>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</si>
  <si>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</si>
  <si>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</si>
  <si>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</si>
  <si>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</si>
  <si>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</si>
  <si>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</si>
  <si>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</si>
  <si>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</si>
  <si>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</si>
  <si>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</si>
  <si>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</si>
  <si>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</si>
  <si>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</si>
  <si>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</si>
  <si>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</si>
  <si>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</si>
  <si>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</si>
  <si>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</si>
  <si>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</si>
  <si>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</si>
  <si>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</si>
  <si>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</si>
  <si>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</si>
  <si>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</si>
  <si>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</si>
  <si>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</si>
  <si>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</si>
  <si>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</si>
  <si>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</si>
  <si>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</si>
  <si>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</si>
  <si>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</si>
  <si>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</si>
  <si>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</si>
  <si>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</si>
  <si>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</si>
  <si>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</si>
  <si>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</si>
  <si>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</si>
  <si>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</si>
  <si>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</si>
  <si>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</si>
  <si>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</si>
  <si>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</si>
  <si>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</si>
  <si>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</si>
  <si>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</si>
  <si>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</si>
  <si>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</si>
  <si>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</si>
  <si>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</si>
  <si>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</si>
  <si>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</si>
  <si>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</si>
  <si>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</si>
  <si>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</si>
  <si>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</si>
  <si>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</si>
  <si>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</si>
  <si>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</si>
  <si>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</si>
  <si>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</si>
  <si>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</si>
  <si>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</si>
  <si>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</si>
  <si>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</si>
  <si>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</si>
  <si>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</si>
  <si>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</si>
  <si>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</si>
  <si>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</si>
  <si>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</si>
  <si>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</si>
  <si>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</si>
  <si>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</si>
  <si>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</si>
  <si>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</si>
  <si>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</si>
  <si>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</si>
  <si>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</si>
  <si>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</si>
  <si>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</si>
  <si>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</si>
  <si>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</si>
  <si>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</si>
  <si>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</si>
  <si>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</si>
  <si>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</si>
  <si>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</si>
  <si>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</si>
  <si>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</si>
  <si>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</si>
  <si>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</si>
  <si>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</si>
  <si>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</si>
  <si>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</si>
  <si>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</si>
  <si>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</si>
  <si>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</si>
  <si>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</si>
  <si>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</si>
  <si>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</si>
  <si>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</si>
  <si>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</si>
  <si>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</si>
  <si>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</si>
  <si>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</si>
  <si>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</si>
  <si>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</si>
  <si>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</si>
  <si>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</si>
  <si>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</si>
  <si>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</si>
  <si>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</si>
  <si>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</si>
  <si>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</si>
  <si>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</si>
  <si>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</si>
  <si>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</si>
  <si>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</si>
  <si>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</si>
  <si>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</si>
  <si>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</si>
  <si>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</si>
  <si>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</si>
  <si>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</si>
  <si>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</si>
  <si>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</si>
  <si>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</si>
  <si>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</si>
  <si>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</si>
  <si>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</si>
  <si>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</si>
  <si>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</si>
  <si>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</si>
  <si>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</si>
  <si>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</si>
  <si>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</si>
  <si>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</si>
  <si>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</si>
  <si>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</si>
  <si>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</si>
  <si>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</si>
  <si>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</si>
  <si>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</si>
  <si>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</si>
  <si>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</si>
  <si>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</si>
  <si>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</si>
  <si>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</si>
  <si>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</si>
  <si>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</si>
  <si>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</si>
  <si>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</si>
  <si>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</si>
  <si>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</si>
  <si>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</si>
  <si>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</si>
  <si>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</si>
  <si>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</si>
  <si>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</si>
  <si>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</si>
  <si>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</si>
  <si>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</si>
  <si>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</si>
  <si>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</si>
  <si>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</si>
  <si>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</si>
  <si>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</si>
  <si>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</si>
  <si>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</si>
  <si>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</si>
  <si>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</si>
  <si>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</si>
  <si>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</si>
  <si>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</si>
  <si>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</si>
  <si>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</si>
  <si>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</si>
  <si>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</si>
  <si>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</si>
  <si>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</si>
  <si>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</si>
  <si>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</si>
  <si>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</si>
  <si>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</si>
  <si>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</si>
  <si>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</si>
  <si>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</si>
  <si>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</si>
  <si>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</si>
  <si>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</si>
  <si>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</si>
  <si>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</si>
  <si>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</si>
  <si>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</si>
  <si>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</si>
  <si>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</si>
  <si>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</si>
  <si>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</si>
  <si>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</si>
  <si>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</si>
  <si>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</si>
  <si>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</si>
  <si>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</si>
  <si>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</si>
  <si>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</si>
  <si>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</si>
  <si>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</si>
  <si>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</si>
  <si>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</si>
  <si>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</si>
  <si>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</si>
  <si>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</si>
  <si>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</si>
  <si>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</si>
  <si>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</si>
  <si>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</si>
  <si>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</si>
  <si>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</si>
  <si>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</si>
  <si>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</si>
  <si>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</si>
  <si>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</si>
  <si>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</si>
  <si>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</si>
  <si>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</si>
  <si>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</si>
  <si>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</si>
  <si>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</si>
  <si>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</si>
  <si>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</si>
  <si>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</si>
  <si>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</si>
  <si>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</si>
  <si>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</si>
  <si>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</si>
  <si>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</si>
  <si>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</si>
  <si>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</si>
  <si>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</si>
  <si>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</si>
  <si>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</si>
  <si>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</si>
  <si>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</si>
  <si>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</si>
  <si>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</si>
  <si>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</si>
  <si>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</si>
  <si>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</si>
  <si>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</si>
  <si>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</si>
  <si>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</si>
  <si>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</si>
  <si>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</si>
  <si>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</si>
  <si>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</si>
  <si>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</si>
  <si>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</si>
  <si>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</si>
  <si>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</si>
  <si>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</si>
  <si>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</si>
  <si>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</si>
  <si>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</si>
  <si>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</si>
  <si>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</si>
  <si>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</si>
  <si>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</si>
  <si>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</si>
  <si>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</si>
  <si>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</si>
  <si>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</si>
  <si>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</si>
  <si>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</si>
  <si>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</si>
  <si>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</si>
  <si>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</si>
  <si>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</si>
  <si>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</si>
  <si>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</si>
  <si>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</si>
  <si>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</si>
  <si>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</si>
  <si>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</si>
  <si>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</si>
  <si>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</si>
  <si>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</si>
  <si>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</si>
  <si>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</si>
  <si>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</si>
  <si>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</si>
  <si>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</si>
  <si>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</si>
  <si>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</si>
  <si>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</si>
  <si>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</si>
  <si>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</si>
  <si>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</si>
  <si>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</si>
  <si>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</si>
  <si>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</si>
  <si>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</si>
  <si>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</si>
  <si>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</si>
  <si>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</si>
  <si>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</si>
  <si>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</si>
  <si>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</si>
  <si>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</si>
  <si>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</si>
  <si>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</si>
  <si>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</si>
  <si>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</si>
  <si>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</si>
  <si>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</si>
  <si>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</si>
  <si>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</si>
  <si>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</si>
  <si>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</si>
  <si>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</si>
  <si>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</si>
  <si>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</si>
  <si>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</si>
  <si>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</si>
  <si>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</si>
  <si>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</si>
  <si>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</si>
  <si>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</si>
  <si>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</si>
  <si>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</si>
  <si>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</si>
  <si>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</si>
  <si>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</si>
  <si>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</si>
  <si>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</si>
  <si>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</si>
  <si>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</si>
  <si>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</si>
  <si>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</si>
  <si>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</si>
  <si>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</si>
  <si>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</si>
  <si>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</si>
  <si>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</si>
  <si>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</si>
  <si>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</si>
  <si>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</si>
  <si>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</si>
  <si>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</si>
  <si>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</si>
  <si>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</si>
  <si>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</si>
  <si>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</si>
  <si>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</si>
  <si>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</si>
  <si>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</si>
  <si>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</si>
  <si>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</si>
  <si>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</si>
  <si>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</si>
  <si>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</si>
  <si>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</si>
  <si>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</si>
  <si>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</si>
  <si>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</si>
  <si>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</si>
  <si>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</si>
  <si>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</si>
  <si>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</si>
  <si>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</si>
  <si>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</si>
  <si>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</si>
  <si>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</si>
  <si>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</si>
  <si>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</si>
  <si>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</si>
  <si>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</si>
  <si>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</si>
  <si>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</si>
  <si>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</si>
  <si>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</si>
  <si>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</si>
  <si>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</si>
  <si>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</si>
  <si>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</si>
  <si>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</si>
  <si>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</si>
  <si>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</si>
  <si>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</si>
  <si>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</si>
  <si>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</si>
  <si>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</si>
  <si>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</si>
  <si>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</si>
  <si>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</si>
  <si>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</si>
  <si>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</si>
  <si>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</si>
  <si>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</si>
  <si>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</si>
  <si>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</si>
  <si>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</si>
  <si>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</si>
  <si>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</si>
  <si>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</si>
  <si>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</si>
  <si>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</si>
  <si>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</si>
  <si>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</si>
  <si>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</si>
  <si>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</si>
  <si>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</si>
  <si>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</si>
  <si>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</si>
  <si>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</si>
  <si>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</si>
  <si>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</si>
  <si>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</si>
  <si>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</si>
  <si>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</si>
  <si>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</si>
  <si>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</si>
  <si>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</si>
  <si>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</si>
  <si>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</si>
  <si>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</si>
  <si>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</si>
  <si>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</si>
  <si>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</si>
  <si>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</si>
  <si>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</si>
  <si>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</si>
  <si>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</si>
  <si>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</si>
  <si>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</si>
  <si>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</si>
  <si>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</si>
  <si>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</si>
  <si>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</si>
  <si>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</si>
  <si>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</si>
  <si>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</si>
  <si>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</si>
  <si>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</si>
  <si>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</si>
  <si>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</si>
  <si>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</si>
  <si>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</si>
  <si>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</si>
  <si>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</si>
  <si>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</si>
  <si>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</si>
  <si>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</si>
  <si>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</si>
  <si>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</si>
  <si>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</si>
  <si>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</si>
  <si>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</si>
  <si>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</si>
  <si>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</si>
  <si>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</si>
  <si>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</si>
  <si>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</si>
  <si>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</si>
  <si>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</si>
  <si>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</si>
  <si>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</si>
  <si>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</si>
  <si>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</si>
  <si>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</si>
  <si>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</si>
  <si>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</si>
  <si>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</si>
  <si>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</si>
  <si>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</si>
  <si>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</si>
  <si>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</si>
  <si>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</si>
  <si>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</si>
  <si>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</si>
  <si>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</si>
  <si>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</si>
  <si>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</si>
  <si>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</si>
  <si>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</si>
  <si>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</si>
  <si>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</si>
  <si>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</si>
  <si>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</si>
  <si>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</si>
  <si>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</si>
  <si>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</si>
  <si>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</si>
  <si>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</si>
  <si>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</si>
  <si>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</si>
  <si>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</si>
  <si>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</si>
  <si>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</si>
  <si>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</si>
  <si>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</si>
  <si>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</si>
  <si>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</si>
  <si>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</si>
  <si>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</si>
  <si>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</si>
  <si>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</si>
  <si>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</si>
  <si>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</si>
  <si>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</si>
  <si>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</si>
  <si>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</si>
  <si>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</si>
  <si>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</si>
  <si>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</si>
  <si>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</si>
  <si>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</si>
  <si>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</si>
  <si>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</si>
  <si>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</si>
  <si>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</si>
  <si>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</si>
  <si>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</si>
  <si>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</si>
  <si>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</si>
  <si>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</si>
  <si>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</si>
  <si>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</si>
  <si>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</si>
  <si>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</si>
  <si>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</si>
  <si>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</si>
  <si>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</si>
  <si>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</si>
  <si>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</si>
  <si>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</si>
  <si>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</si>
  <si>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</si>
  <si>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</si>
  <si>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</si>
  <si>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</si>
  <si>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</si>
  <si>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</si>
  <si>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</si>
  <si>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</si>
  <si>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</si>
  <si>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</si>
  <si>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</si>
  <si>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</si>
  <si>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</si>
  <si>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</si>
  <si>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</si>
  <si>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</si>
  <si>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</si>
  <si>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</si>
  <si>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</si>
  <si>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</si>
  <si>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</si>
  <si>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</si>
  <si>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</si>
  <si>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</si>
  <si>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</si>
  <si>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</si>
  <si>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</si>
  <si>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</si>
  <si>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</si>
  <si>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</si>
  <si>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</si>
  <si>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</si>
  <si>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</si>
  <si>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</si>
  <si>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</si>
  <si>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</si>
  <si>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</si>
  <si>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</si>
  <si>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</si>
  <si>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</si>
  <si>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</si>
  <si>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</si>
  <si>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</si>
  <si>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</si>
  <si>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</si>
  <si>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</si>
  <si>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</si>
  <si>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</si>
  <si>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</si>
  <si>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</si>
  <si>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</si>
  <si>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</si>
  <si>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</si>
  <si>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</si>
  <si>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</si>
  <si>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</si>
  <si>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</si>
  <si>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</si>
  <si>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</si>
  <si>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</si>
  <si>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</si>
  <si>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</si>
  <si>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</si>
  <si>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</si>
  <si>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</si>
  <si>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</si>
  <si>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</si>
  <si>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</si>
  <si>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</si>
  <si>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</si>
  <si>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</si>
  <si>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</si>
  <si>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</si>
  <si>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</si>
  <si>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</si>
  <si>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</si>
  <si>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</si>
  <si>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</si>
  <si>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</si>
  <si>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</si>
  <si>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</si>
  <si>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</si>
  <si>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</si>
  <si>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</si>
  <si>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</si>
  <si>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</si>
  <si>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</si>
  <si>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</si>
  <si>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</si>
  <si>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</si>
  <si>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</si>
  <si>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</si>
  <si>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</si>
  <si>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</si>
  <si>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</si>
  <si>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</si>
  <si>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</si>
  <si>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</si>
  <si>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</si>
  <si>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</si>
  <si>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</si>
  <si>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</si>
  <si>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</si>
  <si>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</si>
  <si>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</si>
  <si>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</si>
  <si>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</si>
  <si>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</si>
  <si>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</si>
  <si>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</si>
  <si>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</si>
  <si>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</si>
  <si>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</si>
  <si>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</si>
  <si>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</si>
  <si>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</si>
  <si>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</si>
  <si>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</si>
  <si>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</si>
  <si>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</si>
  <si>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</si>
  <si>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</si>
  <si>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</si>
  <si>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</si>
  <si>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</si>
  <si>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</si>
  <si>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</si>
  <si>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</si>
  <si>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</si>
  <si>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</si>
  <si>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</si>
  <si>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</si>
  <si>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</si>
  <si>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</si>
  <si>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</si>
  <si>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</si>
  <si>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</si>
  <si>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</si>
  <si>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</si>
  <si>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</si>
  <si>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</si>
  <si>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</si>
  <si>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</si>
  <si>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</si>
  <si>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</si>
  <si>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</si>
  <si>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</si>
  <si>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</si>
  <si>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</si>
  <si>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</si>
  <si>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</si>
  <si>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</si>
  <si>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</si>
  <si>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</si>
  <si>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</si>
  <si>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</si>
  <si>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</si>
  <si>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</si>
  <si>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</si>
  <si>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</si>
  <si>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</si>
  <si>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</si>
  <si>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</si>
  <si>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</si>
  <si>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</si>
  <si>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</si>
  <si>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</si>
  <si>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</si>
  <si>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</si>
  <si>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</si>
  <si>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</si>
  <si>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</si>
  <si>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</si>
  <si>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</si>
  <si>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</si>
  <si>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</si>
  <si>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</si>
  <si>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</si>
  <si>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</si>
  <si>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</si>
  <si>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</si>
  <si>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</si>
  <si>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</si>
  <si>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</si>
  <si>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</si>
  <si>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</si>
  <si>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</si>
  <si>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</si>
  <si>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</si>
  <si>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</si>
  <si>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</si>
  <si>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</si>
  <si>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</si>
  <si>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</si>
  <si>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</si>
  <si>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</si>
  <si>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</si>
  <si>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</si>
  <si>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</si>
  <si>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</si>
  <si>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</si>
  <si>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</si>
  <si>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</si>
  <si>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</si>
  <si>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</si>
  <si>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</si>
  <si>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</si>
  <si>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</si>
  <si>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</si>
  <si>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</si>
  <si>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</si>
  <si>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</si>
  <si>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</si>
  <si>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</si>
  <si>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</si>
  <si>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</si>
  <si>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</si>
  <si>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</si>
  <si>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</si>
  <si>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</si>
  <si>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</si>
  <si>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</si>
  <si>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</si>
  <si>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</si>
  <si>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</si>
  <si>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</si>
  <si>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</si>
  <si>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</si>
  <si>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</si>
  <si>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</si>
  <si>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</si>
  <si>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</si>
  <si>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</si>
  <si>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</si>
  <si>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</si>
  <si>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</si>
  <si>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</si>
  <si>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</si>
  <si>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</si>
  <si>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</si>
  <si>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</si>
  <si>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</si>
  <si>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</si>
  <si>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</si>
  <si>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</si>
  <si>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</si>
  <si>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</si>
  <si>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</si>
  <si>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</si>
  <si>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</si>
  <si>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</si>
  <si>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</si>
  <si>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</si>
  <si>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</si>
  <si>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</si>
  <si>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</si>
  <si>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</si>
  <si>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</si>
  <si>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</si>
  <si>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</si>
  <si>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</si>
  <si>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</si>
  <si>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</si>
  <si>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</si>
  <si>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</si>
  <si>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</si>
  <si>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</si>
  <si>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</si>
  <si>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</si>
  <si>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</si>
  <si>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</si>
  <si>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</si>
  <si>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</si>
  <si>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</si>
  <si>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</si>
  <si>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</si>
  <si>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</si>
  <si>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</si>
  <si>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</si>
  <si>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</si>
  <si>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</si>
  <si>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</si>
  <si>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</si>
  <si>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</si>
  <si>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</si>
  <si>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</si>
  <si>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</si>
  <si>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</si>
  <si>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</si>
  <si>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</si>
  <si>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</si>
  <si>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</si>
  <si>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</si>
  <si>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</si>
  <si>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</si>
  <si>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</si>
  <si>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</si>
  <si>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</si>
  <si>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</si>
  <si>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</si>
  <si>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</si>
  <si>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</si>
  <si>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</si>
  <si>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</si>
  <si>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</si>
  <si>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</si>
  <si>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</si>
  <si>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</si>
  <si>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</si>
  <si>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</si>
  <si>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</si>
  <si>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</si>
  <si>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</si>
  <si>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</si>
  <si>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</si>
  <si>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</si>
  <si>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</si>
  <si>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</si>
  <si>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</si>
  <si>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</si>
  <si>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</si>
  <si>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</si>
  <si>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</si>
  <si>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</si>
  <si>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</si>
  <si>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</si>
  <si>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</si>
  <si>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</si>
  <si>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</si>
  <si>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</si>
  <si>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</si>
  <si>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</si>
  <si>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</si>
  <si>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</si>
  <si>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</si>
  <si>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</si>
  <si>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</si>
  <si>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</si>
  <si>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</si>
  <si>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</si>
  <si>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</si>
  <si>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</si>
  <si>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</si>
  <si>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</si>
  <si>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</si>
  <si>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</si>
  <si>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</si>
  <si>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</si>
  <si>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</si>
  <si>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</si>
  <si>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</si>
  <si>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</si>
  <si>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</si>
  <si>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</si>
  <si>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</si>
  <si>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</si>
  <si>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</si>
  <si>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</si>
  <si>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</si>
  <si>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</si>
  <si>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</si>
  <si>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</si>
  <si>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</si>
  <si>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</si>
  <si>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</si>
  <si>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</si>
  <si>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</si>
  <si>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</si>
  <si>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</si>
  <si>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</si>
  <si>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</si>
  <si>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</si>
  <si>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</si>
  <si>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</si>
  <si>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</si>
  <si>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</si>
  <si>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</si>
  <si>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</si>
  <si>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</si>
  <si>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</si>
  <si>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</si>
  <si>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</si>
  <si>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</si>
  <si>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</si>
  <si>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</si>
  <si>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</si>
  <si>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</si>
  <si>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</si>
  <si>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</si>
  <si>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</si>
  <si>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</si>
  <si>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</si>
  <si>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</si>
  <si>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</si>
  <si>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</si>
  <si>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</si>
  <si>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</si>
  <si>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</si>
  <si>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</si>
  <si>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</si>
  <si>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</si>
  <si>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</si>
  <si>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</si>
  <si>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</si>
  <si>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</si>
  <si>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</si>
  <si>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</si>
  <si>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</si>
  <si>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</si>
  <si>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</si>
  <si>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</si>
  <si>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</si>
  <si>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</si>
  <si>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</si>
  <si>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</si>
  <si>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</si>
  <si>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</si>
  <si>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</si>
  <si>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</si>
  <si>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</si>
  <si>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</si>
  <si>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</si>
  <si>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</si>
  <si>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</si>
  <si>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</si>
  <si>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</si>
  <si>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</si>
  <si>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</si>
  <si>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</si>
  <si>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</si>
  <si>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</si>
  <si>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</si>
  <si>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</si>
  <si>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</si>
  <si>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</si>
  <si>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</si>
  <si>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</si>
  <si>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</si>
  <si>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</si>
  <si>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</si>
  <si>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</si>
  <si>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</si>
  <si>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</si>
  <si>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</si>
  <si>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</si>
  <si>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</si>
  <si>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</si>
  <si>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</si>
  <si>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</si>
  <si>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</si>
  <si>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</si>
  <si>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</si>
  <si>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</si>
  <si>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</si>
  <si>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</si>
  <si>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</si>
  <si>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</si>
  <si>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</si>
  <si>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</si>
  <si>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</si>
  <si>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</si>
  <si>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</si>
  <si>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</si>
  <si>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</si>
  <si>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</si>
  <si>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</si>
  <si>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</si>
  <si>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</si>
  <si>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</si>
  <si>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</si>
  <si>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</si>
  <si>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</si>
  <si>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</si>
  <si>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</si>
  <si>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</si>
  <si>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</si>
  <si>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</si>
  <si>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</si>
  <si>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</si>
  <si>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</si>
  <si>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</si>
  <si>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</si>
  <si>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</si>
  <si>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</si>
  <si>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</si>
  <si>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</si>
  <si>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</si>
  <si>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</si>
  <si>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</si>
  <si>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</si>
  <si>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</si>
  <si>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</si>
  <si>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</si>
  <si>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</si>
  <si>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</si>
  <si>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</si>
  <si>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</si>
  <si>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</si>
  <si>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</si>
  <si>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</si>
  <si>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</si>
  <si>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</si>
  <si>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</si>
  <si>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</si>
  <si>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</si>
  <si>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</si>
  <si>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</si>
  <si>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</si>
  <si>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</si>
  <si>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</si>
  <si>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</si>
  <si>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</si>
  <si>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</si>
  <si>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</si>
  <si>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</si>
  <si>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</si>
  <si>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</si>
  <si>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</si>
  <si>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</si>
  <si>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</si>
  <si>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</si>
  <si>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</si>
  <si>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</si>
  <si>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</si>
  <si>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</si>
  <si>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</si>
  <si>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</si>
  <si>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</si>
  <si>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</si>
  <si>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</si>
  <si>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</si>
  <si>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</si>
  <si>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</si>
  <si>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</si>
  <si>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</si>
  <si>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</si>
  <si>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</si>
  <si>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</si>
  <si>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</si>
  <si>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</si>
  <si>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</si>
  <si>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</si>
  <si>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</si>
  <si>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</si>
  <si>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</si>
  <si>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</si>
  <si>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</si>
  <si>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</si>
  <si>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</si>
  <si>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</si>
  <si>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</si>
  <si>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</si>
  <si>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</si>
  <si>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</si>
  <si>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</si>
  <si>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</si>
  <si>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</si>
  <si>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</si>
  <si>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</si>
  <si>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</si>
  <si>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</si>
  <si>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</si>
  <si>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</si>
  <si>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</si>
  <si>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</si>
  <si>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</si>
  <si>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</si>
  <si>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</si>
  <si>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</si>
  <si>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</si>
  <si>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</si>
  <si>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</si>
  <si>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</si>
  <si>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</si>
  <si>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</si>
  <si>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</si>
  <si>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</si>
  <si>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</si>
  <si>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</si>
  <si>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</si>
  <si>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</si>
  <si>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</si>
  <si>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</si>
  <si>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</si>
  <si>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</si>
  <si>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</si>
  <si>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</si>
  <si>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</si>
  <si>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</si>
  <si>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</si>
  <si>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</si>
  <si>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</si>
  <si>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</si>
  <si>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</si>
  <si>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</si>
  <si>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</si>
  <si>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</si>
  <si>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</si>
  <si>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</si>
  <si>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</si>
  <si>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</si>
  <si>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</si>
  <si>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</si>
  <si>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</si>
  <si>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</si>
  <si>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</si>
  <si>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</si>
  <si>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</si>
  <si>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</si>
  <si>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</si>
  <si>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</si>
  <si>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</si>
  <si>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</si>
  <si>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</si>
  <si>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</si>
  <si>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</si>
  <si>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</si>
  <si>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</si>
  <si>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</si>
  <si>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</si>
  <si>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</si>
  <si>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</si>
  <si>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</si>
  <si>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</si>
  <si>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</si>
  <si>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</si>
  <si>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</si>
  <si>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</si>
  <si>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</si>
  <si>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</si>
  <si>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</si>
  <si>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</si>
  <si>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</si>
  <si>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</si>
  <si>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</si>
  <si>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</si>
  <si>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</si>
  <si>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</si>
  <si>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</si>
  <si>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</si>
  <si>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</si>
  <si>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</si>
  <si>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</si>
  <si>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</si>
  <si>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</si>
  <si>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</si>
  <si>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</si>
  <si>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</si>
  <si>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</si>
  <si>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</si>
  <si>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</si>
  <si>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</si>
  <si>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</si>
  <si>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</si>
  <si>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</si>
  <si>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</si>
  <si>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</si>
  <si>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</si>
  <si>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</si>
  <si>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</si>
  <si>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</si>
  <si>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</si>
  <si>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</si>
  <si>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</si>
  <si>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</si>
  <si>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</si>
  <si>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</si>
  <si>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</si>
  <si>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</si>
  <si>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</si>
  <si>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</si>
  <si>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</si>
  <si>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</si>
  <si>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</si>
  <si>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</si>
  <si>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</si>
  <si>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</si>
  <si>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</si>
  <si>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</si>
  <si>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</si>
  <si>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</si>
  <si>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</si>
  <si>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</si>
  <si>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</si>
  <si>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</si>
  <si>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</si>
  <si>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</si>
  <si>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</si>
  <si>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</si>
  <si>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</si>
  <si>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</si>
  <si>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</si>
  <si>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</si>
  <si>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</si>
  <si>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</si>
  <si>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</si>
  <si>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</si>
  <si>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</si>
  <si>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</si>
  <si>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</si>
  <si>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</si>
  <si>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</si>
  <si>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</si>
  <si>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</si>
  <si>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</si>
  <si>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</si>
  <si>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</si>
  <si>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</si>
  <si>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</si>
  <si>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</si>
  <si>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</si>
  <si>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</si>
  <si>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</si>
  <si>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</si>
  <si>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</si>
  <si>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</si>
  <si>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</si>
  <si>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</si>
  <si>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</si>
  <si>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</si>
  <si>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</si>
  <si>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</si>
  <si>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</si>
  <si>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</si>
  <si>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</si>
  <si>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</si>
  <si>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</si>
  <si>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</si>
  <si>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</si>
  <si>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</si>
  <si>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</si>
  <si>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</si>
  <si>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</si>
  <si>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</si>
  <si>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</si>
  <si>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</si>
  <si>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</si>
  <si>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</si>
  <si>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</si>
  <si>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</si>
  <si>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</si>
  <si>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</si>
  <si>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</si>
  <si>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</si>
  <si>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</si>
  <si>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</si>
  <si>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</si>
  <si>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</si>
  <si>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</si>
  <si>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</si>
  <si>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</si>
  <si>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</si>
  <si>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</si>
  <si>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</si>
  <si>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</si>
  <si>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</si>
  <si>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</si>
  <si>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</si>
  <si>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</si>
  <si>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</si>
  <si>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</si>
  <si>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</si>
  <si>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</si>
  <si>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</si>
  <si>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</si>
  <si>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</si>
  <si>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</si>
  <si>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</si>
  <si>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</si>
  <si>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</si>
  <si>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</si>
  <si>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</si>
  <si>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</si>
  <si>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</si>
  <si>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</si>
  <si>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</si>
  <si>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</si>
  <si>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</si>
  <si>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</si>
  <si>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</si>
  <si>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</si>
  <si>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</si>
  <si>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</si>
  <si>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</si>
  <si>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</si>
  <si>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</si>
  <si>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</si>
  <si>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</si>
  <si>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</si>
  <si>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</si>
  <si>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</si>
  <si>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</si>
  <si>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</si>
  <si>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</si>
  <si>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</si>
  <si>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</si>
  <si>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</si>
  <si>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</si>
  <si>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</si>
  <si>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</si>
  <si>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</si>
  <si>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</si>
  <si>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</si>
  <si>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</si>
  <si>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</si>
  <si>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</si>
  <si>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</si>
  <si>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</si>
  <si>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</si>
  <si>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</si>
  <si>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</si>
  <si>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</si>
  <si>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</si>
  <si>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</si>
  <si>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</si>
  <si>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</si>
  <si>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</si>
  <si>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</si>
  <si>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</si>
  <si>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</si>
  <si>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</si>
  <si>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</si>
  <si>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</si>
  <si>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</si>
  <si>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</si>
  <si>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</si>
  <si>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</si>
  <si>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</si>
  <si>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</si>
  <si>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</si>
  <si>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</si>
  <si>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</si>
  <si>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</si>
  <si>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</si>
  <si>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</si>
  <si>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</si>
  <si>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</si>
  <si>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</si>
  <si>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</si>
  <si>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</si>
  <si>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</si>
  <si>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</si>
  <si>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</si>
  <si>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</si>
  <si>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</si>
  <si>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</si>
  <si>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</si>
  <si>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</si>
  <si>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</si>
  <si>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</si>
  <si>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</si>
  <si>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</si>
  <si>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</si>
  <si>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</si>
  <si>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</si>
  <si>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</si>
  <si>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</si>
  <si>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</si>
  <si>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</si>
  <si>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</si>
  <si>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</si>
  <si>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</si>
  <si>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</si>
  <si>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</si>
  <si>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</si>
  <si>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</si>
  <si>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</si>
  <si>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</si>
  <si>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</si>
  <si>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</si>
  <si>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</si>
  <si>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</si>
  <si>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</si>
  <si>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</si>
  <si>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</si>
  <si>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</si>
  <si>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</si>
  <si>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</si>
  <si>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</si>
  <si>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</si>
  <si>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</si>
  <si>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</si>
  <si>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</si>
  <si>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</si>
  <si>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</si>
  <si>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</si>
  <si>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</si>
  <si>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</si>
  <si>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</si>
  <si>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</si>
  <si>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</si>
  <si>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</si>
  <si>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</si>
  <si>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</si>
  <si>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</si>
  <si>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</si>
  <si>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</si>
  <si>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</si>
  <si>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</si>
  <si>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</si>
  <si>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</si>
  <si>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</si>
  <si>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</si>
  <si>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</si>
  <si>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</si>
  <si>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</si>
  <si>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</si>
  <si>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</si>
  <si>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</si>
  <si>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</si>
  <si>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</si>
  <si>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</si>
  <si>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</si>
  <si>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</si>
  <si>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</si>
  <si>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</si>
  <si>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</si>
  <si>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</si>
  <si>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</si>
  <si>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</si>
  <si>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</si>
  <si>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</si>
  <si>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</si>
  <si>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</si>
  <si>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</si>
  <si>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</si>
  <si>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</si>
  <si>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</si>
  <si>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</si>
  <si>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</si>
  <si>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</si>
  <si>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</si>
  <si>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</si>
  <si>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</si>
  <si>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</si>
  <si>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</si>
  <si>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</si>
  <si>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</si>
  <si>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</si>
  <si>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</si>
  <si>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</si>
  <si>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</si>
  <si>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</si>
  <si>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</si>
  <si>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</si>
  <si>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</si>
  <si>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</si>
  <si>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</si>
  <si>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</si>
  <si>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</si>
  <si>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</si>
  <si>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</si>
  <si>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</si>
  <si>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</si>
  <si>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</si>
  <si>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</si>
  <si>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</si>
  <si>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</si>
  <si>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</si>
  <si>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</si>
  <si>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</si>
  <si>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</si>
  <si>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</si>
  <si>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</si>
  <si>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</si>
  <si>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</si>
  <si>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</si>
  <si>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</si>
  <si>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</si>
  <si>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</si>
  <si>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</si>
  <si>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</si>
  <si>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</si>
  <si>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</si>
  <si>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</si>
  <si>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</si>
  <si>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</si>
  <si>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</si>
  <si>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</si>
  <si>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</si>
  <si>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</si>
  <si>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</si>
  <si>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</si>
  <si>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</si>
  <si>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</si>
  <si>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</si>
  <si>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</si>
  <si>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</si>
  <si>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</si>
  <si>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</si>
  <si>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</si>
  <si>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</si>
  <si>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</si>
  <si>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</si>
  <si>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</si>
  <si>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</si>
  <si>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</si>
  <si>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</si>
  <si>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</si>
  <si>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</si>
  <si>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</si>
  <si>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</si>
  <si>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</si>
  <si>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</si>
  <si>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</si>
  <si>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</si>
  <si>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</si>
  <si>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</si>
  <si>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</si>
  <si>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</si>
  <si>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</si>
  <si>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</si>
  <si>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</si>
  <si>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</si>
  <si>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</si>
  <si>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</si>
  <si>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</si>
  <si>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</si>
  <si>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</si>
  <si>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</si>
  <si>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</si>
  <si>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</si>
  <si>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</si>
  <si>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</si>
  <si>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</si>
  <si>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</si>
  <si>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</si>
  <si>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</si>
  <si>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</si>
  <si>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</si>
  <si>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</si>
  <si>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</si>
  <si>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</si>
  <si>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</si>
  <si>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</si>
  <si>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</si>
  <si>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</si>
  <si>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</si>
  <si>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</si>
  <si>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</si>
  <si>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</si>
  <si>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</si>
  <si>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</si>
  <si>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</si>
  <si>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</si>
  <si>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</si>
  <si>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</si>
  <si>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</si>
  <si>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</si>
  <si>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</si>
  <si>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</si>
  <si>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</si>
  <si>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</si>
  <si>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</si>
  <si>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</si>
  <si>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</si>
  <si>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</si>
  <si>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</si>
  <si>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</si>
  <si>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</si>
  <si>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</si>
  <si>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</si>
  <si>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</si>
  <si>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</si>
  <si>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</si>
  <si>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</si>
  <si>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</si>
  <si>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</si>
  <si>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</si>
  <si>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</si>
  <si>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</si>
  <si>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</si>
  <si>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</si>
  <si>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</si>
  <si>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</si>
  <si>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</si>
  <si>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</si>
  <si>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</si>
  <si>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</si>
  <si>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</si>
  <si>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</si>
  <si>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</si>
  <si>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</si>
  <si>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</si>
  <si>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</si>
  <si>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</si>
  <si>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</si>
  <si>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</si>
  <si>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</si>
  <si>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</si>
  <si>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</si>
  <si>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</si>
  <si>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</si>
  <si>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</si>
  <si>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</si>
  <si>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</si>
  <si>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</si>
  <si>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</si>
  <si>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</si>
  <si>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</si>
  <si>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</si>
  <si>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</si>
  <si>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</si>
  <si>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</si>
  <si>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</si>
  <si>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</si>
  <si>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</si>
  <si>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</si>
  <si>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</si>
  <si>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</si>
  <si>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</si>
  <si>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</si>
  <si>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</si>
  <si>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</si>
  <si>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</si>
  <si>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</si>
  <si>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</si>
  <si>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</si>
  <si>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</si>
  <si>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</si>
  <si>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</si>
  <si>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</si>
  <si>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</si>
  <si>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</si>
  <si>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</si>
  <si>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</si>
  <si>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</si>
  <si>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</si>
  <si>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</si>
  <si>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</si>
  <si>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</si>
  <si>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</si>
  <si>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</si>
  <si>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</si>
  <si>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</si>
  <si>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</si>
  <si>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</si>
  <si>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</si>
  <si>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</si>
  <si>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</si>
  <si>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</si>
  <si>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</si>
  <si>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</si>
  <si>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</si>
  <si>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</si>
  <si>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</si>
  <si>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</si>
  <si>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</si>
  <si>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</si>
  <si>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</si>
  <si>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</si>
  <si>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</si>
  <si>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</si>
  <si>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</si>
  <si>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</si>
  <si>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</si>
  <si>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</si>
  <si>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</si>
  <si>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</si>
  <si>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</si>
  <si>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</si>
  <si>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</si>
  <si>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</si>
  <si>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</si>
  <si>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</si>
  <si>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</si>
  <si>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</si>
  <si>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</si>
  <si>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</si>
  <si>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</si>
  <si>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</si>
  <si>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</si>
  <si>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</si>
  <si>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</si>
  <si>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</si>
  <si>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</si>
  <si>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</si>
  <si>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</si>
  <si>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</si>
  <si>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</si>
  <si>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</si>
  <si>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</si>
  <si>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</si>
  <si>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</si>
  <si>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</si>
  <si>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</si>
  <si>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</si>
  <si>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</si>
  <si>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</si>
  <si>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</si>
  <si>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</si>
  <si>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</si>
  <si>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</si>
  <si>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</si>
  <si>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</si>
  <si>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</si>
  <si>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</si>
  <si>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</si>
  <si>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</si>
  <si>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</si>
  <si>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</si>
  <si>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</si>
  <si>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</si>
  <si>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</si>
  <si>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</si>
  <si>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</si>
  <si>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</si>
  <si>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</si>
  <si>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</si>
  <si>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</si>
  <si>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</si>
  <si>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</si>
  <si>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</si>
  <si>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</si>
  <si>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</si>
  <si>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</si>
  <si>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</si>
  <si>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</si>
  <si>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</si>
  <si>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</si>
  <si>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</si>
  <si>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</si>
  <si>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</si>
  <si>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</si>
  <si>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</si>
  <si>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</si>
  <si>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</si>
  <si>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</si>
  <si>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</si>
  <si>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</si>
  <si>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</si>
  <si>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</si>
  <si>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</si>
  <si>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</si>
  <si>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</si>
  <si>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</si>
  <si>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</si>
  <si>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</si>
  <si>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</si>
  <si>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</si>
  <si>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</si>
  <si>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</si>
  <si>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</si>
  <si>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</si>
  <si>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</si>
  <si>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</si>
  <si>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</si>
  <si>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</si>
  <si>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</si>
  <si>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</si>
  <si>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</si>
  <si>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</si>
  <si>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</si>
  <si>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</si>
  <si>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</si>
  <si>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</si>
  <si>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</si>
  <si>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</si>
  <si>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</si>
  <si>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</si>
  <si>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</si>
  <si>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</si>
  <si>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</si>
  <si>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</si>
  <si>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</si>
  <si>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</si>
  <si>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</si>
  <si>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</si>
  <si>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</si>
  <si>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</si>
  <si>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</si>
  <si>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</si>
  <si>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</si>
  <si>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</si>
  <si>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</si>
  <si>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</si>
  <si>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</si>
  <si>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</si>
  <si>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</si>
  <si>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</si>
  <si>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</si>
  <si>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</si>
  <si>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</si>
  <si>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</si>
  <si>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</si>
  <si>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</si>
  <si>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</si>
  <si>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</si>
  <si>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</si>
  <si>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</si>
  <si>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</si>
  <si>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</si>
  <si>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</si>
  <si>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</si>
  <si>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</si>
  <si>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</si>
  <si>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</si>
  <si>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</si>
  <si>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</si>
  <si>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</si>
  <si>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</si>
  <si>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</si>
  <si>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</si>
  <si>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</si>
  <si>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</si>
  <si>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</si>
  <si>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</si>
  <si>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</si>
  <si>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</si>
  <si>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</si>
  <si>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</si>
  <si>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</si>
  <si>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</si>
  <si>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</si>
  <si>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</si>
  <si>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</si>
  <si>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</si>
  <si>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</si>
  <si>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</si>
  <si>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</si>
  <si>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</si>
  <si>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</si>
  <si>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</si>
  <si>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</si>
  <si>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</si>
  <si>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</si>
  <si>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</si>
  <si>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</si>
  <si>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</si>
  <si>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</si>
  <si>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</si>
  <si>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</si>
  <si>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</si>
  <si>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</si>
  <si>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</si>
  <si>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</si>
  <si>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</si>
  <si>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</si>
  <si>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</si>
  <si>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</si>
  <si>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</si>
  <si>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</si>
  <si>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</si>
  <si>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</si>
  <si>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</si>
  <si>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</si>
  <si>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</si>
  <si>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</si>
  <si>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</si>
  <si>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</si>
  <si>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</si>
  <si>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</si>
  <si>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</si>
  <si>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</si>
  <si>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</si>
  <si>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</si>
  <si>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</si>
  <si>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</si>
  <si>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</si>
  <si>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</si>
  <si>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</si>
  <si>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</si>
  <si>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</si>
  <si>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</si>
  <si>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</si>
  <si>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</si>
  <si>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</si>
  <si>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</si>
  <si>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</si>
  <si>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</si>
  <si>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</si>
  <si>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</si>
  <si>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</si>
  <si>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</si>
  <si>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</si>
  <si>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</si>
  <si>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</si>
  <si>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</si>
  <si>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</si>
  <si>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</si>
  <si>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</si>
  <si>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</si>
  <si>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</si>
  <si>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</si>
  <si>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</si>
  <si>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</si>
  <si>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</si>
  <si>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</si>
  <si>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</si>
  <si>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</si>
  <si>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</si>
  <si>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</si>
  <si>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</si>
  <si>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</si>
  <si>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</si>
  <si>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</si>
  <si>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</si>
  <si>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</si>
  <si>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</si>
  <si>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</si>
  <si>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</si>
  <si>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</si>
  <si>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</si>
  <si>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</si>
  <si>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</si>
  <si>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</si>
  <si>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</si>
  <si>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</si>
  <si>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</si>
  <si>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</si>
  <si>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</si>
  <si>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</si>
  <si>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</si>
  <si>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</si>
  <si>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</si>
  <si>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</si>
  <si>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</si>
  <si>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</si>
  <si>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</si>
  <si>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</si>
  <si>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</si>
  <si>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</si>
  <si>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</si>
  <si>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</si>
  <si>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</si>
  <si>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</si>
  <si>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</si>
  <si>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</si>
  <si>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</si>
  <si>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</si>
  <si>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</si>
  <si>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</si>
  <si>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</si>
  <si>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</si>
  <si>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</si>
  <si>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</si>
  <si>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</si>
  <si>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</si>
  <si>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</si>
  <si>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</si>
  <si>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</si>
  <si>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</si>
  <si>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</si>
  <si>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</si>
  <si>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</si>
  <si>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</si>
  <si>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</si>
  <si>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</si>
  <si>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</si>
  <si>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</si>
  <si>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</si>
  <si>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</si>
  <si>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</si>
  <si>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</si>
  <si>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</si>
  <si>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</si>
  <si>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</si>
  <si>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</si>
  <si>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</si>
  <si>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</si>
  <si>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</si>
  <si>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</si>
  <si>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</si>
  <si>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</si>
  <si>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</si>
  <si>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</si>
  <si>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</si>
  <si>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</si>
  <si>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</si>
  <si>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</si>
  <si>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</si>
  <si>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</si>
  <si>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</si>
  <si>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</si>
  <si>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</si>
  <si>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</si>
  <si>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</si>
  <si>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</si>
  <si>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</si>
  <si>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</si>
  <si>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</si>
  <si>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</si>
  <si>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</si>
  <si>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</si>
  <si>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</si>
  <si>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</si>
  <si>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</si>
  <si>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</si>
  <si>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</si>
  <si>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</si>
  <si>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</si>
  <si>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</si>
  <si>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</si>
  <si>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</si>
  <si>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</si>
  <si>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</si>
  <si>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</si>
  <si>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</si>
  <si>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</si>
  <si>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</si>
  <si>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</si>
  <si>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</si>
  <si>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</si>
  <si>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</si>
  <si>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</si>
  <si>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</si>
  <si>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</si>
  <si>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</si>
  <si>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</si>
  <si>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</si>
  <si>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</si>
  <si>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</si>
  <si>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</si>
  <si>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</si>
  <si>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</si>
  <si>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</si>
  <si>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</si>
  <si>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</si>
  <si>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</si>
  <si>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</si>
  <si>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</si>
  <si>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</si>
  <si>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</si>
  <si>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</si>
  <si>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</si>
  <si>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</si>
  <si>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</si>
  <si>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</si>
  <si>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</si>
  <si>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</si>
  <si>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</si>
  <si>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</si>
  <si>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</si>
  <si>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</si>
  <si>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</si>
  <si>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</si>
  <si>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</si>
  <si>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</si>
  <si>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</si>
  <si>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</si>
  <si>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</si>
  <si>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</si>
  <si>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</si>
  <si>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</si>
  <si>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</si>
  <si>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</si>
  <si>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</si>
  <si>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</si>
  <si>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</si>
  <si>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</si>
  <si>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</si>
  <si>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</si>
  <si>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</si>
  <si>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</si>
  <si>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</si>
  <si>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</si>
  <si>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</si>
  <si>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</si>
  <si>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</si>
  <si>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</si>
  <si>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</si>
  <si>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</si>
  <si>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</si>
  <si>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</si>
  <si>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</si>
  <si>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</si>
  <si>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</si>
  <si>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</si>
  <si>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</si>
  <si>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</si>
  <si>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</si>
  <si>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</si>
  <si>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</si>
  <si>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</si>
  <si>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</si>
  <si>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</si>
  <si>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</si>
  <si>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</si>
  <si>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</si>
  <si>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</si>
  <si>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</si>
  <si>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</si>
  <si>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</si>
  <si>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</si>
  <si>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</si>
  <si>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</si>
  <si>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</si>
  <si>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</si>
  <si>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</si>
  <si>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</si>
  <si>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</si>
  <si>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</si>
  <si>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</si>
  <si>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</si>
  <si>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</si>
  <si>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</si>
  <si>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</si>
  <si>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</si>
  <si>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</si>
  <si>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</si>
  <si>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</si>
  <si>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</si>
  <si>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</si>
  <si>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</si>
  <si>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</si>
  <si>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</si>
  <si>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</si>
  <si>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</si>
  <si>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</si>
  <si>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</si>
  <si>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</si>
  <si>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</si>
  <si>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</si>
  <si>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</si>
  <si>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</si>
  <si>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</si>
  <si>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</si>
  <si>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</si>
  <si>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</si>
  <si>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</si>
  <si>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</si>
  <si>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</si>
  <si>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</si>
  <si>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</si>
  <si>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</si>
  <si>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</si>
  <si>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</si>
  <si>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</si>
  <si>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</si>
  <si>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</si>
  <si>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</si>
  <si>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</si>
  <si>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</si>
  <si>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</si>
  <si>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</si>
  <si>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</si>
  <si>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</si>
  <si>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</si>
  <si>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</si>
  <si>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</si>
  <si>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</si>
  <si>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</si>
  <si>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</si>
  <si>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</si>
  <si>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</si>
  <si>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</si>
  <si>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</si>
  <si>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</si>
  <si>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</si>
  <si>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</si>
  <si>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</si>
  <si>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</si>
  <si>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</si>
  <si>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</si>
  <si>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</si>
  <si>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</si>
  <si>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</si>
  <si>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</si>
  <si>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</si>
  <si>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</si>
  <si>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</si>
  <si>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</si>
  <si>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</si>
  <si>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</si>
  <si>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</si>
  <si>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</si>
  <si>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</si>
  <si>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</si>
  <si>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</si>
  <si>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</si>
  <si>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</si>
  <si>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</si>
  <si>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</si>
  <si>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</si>
  <si>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</si>
  <si>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</si>
  <si>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</si>
  <si>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</si>
  <si>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</si>
  <si>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</si>
  <si>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</si>
  <si>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</si>
  <si>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</si>
  <si>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</si>
  <si>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</si>
  <si>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</si>
  <si>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</si>
  <si>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</si>
  <si>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</si>
  <si>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</si>
  <si>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</si>
  <si>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</si>
  <si>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</si>
  <si>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</si>
  <si>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</si>
  <si>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</si>
  <si>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</si>
  <si>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</si>
  <si>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</si>
  <si>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</si>
  <si>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</si>
  <si>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</si>
  <si>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</si>
  <si>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</si>
  <si>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</si>
  <si>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</si>
  <si>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</si>
  <si>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</si>
  <si>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</si>
  <si>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</si>
  <si>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</si>
  <si>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</si>
  <si>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</si>
  <si>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</si>
  <si>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</si>
  <si>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</si>
  <si>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</si>
  <si>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</si>
  <si>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</si>
  <si>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</si>
  <si>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</si>
  <si>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</si>
  <si>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</si>
  <si>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</si>
  <si>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</si>
  <si>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</si>
  <si>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</si>
  <si>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</si>
  <si>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</si>
  <si>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</si>
  <si>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</si>
  <si>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</si>
  <si>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</si>
  <si>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</si>
  <si>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</si>
  <si>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</si>
  <si>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</si>
  <si>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</si>
  <si>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</si>
  <si>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</si>
  <si>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</si>
  <si>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</si>
  <si>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</si>
  <si>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</si>
  <si>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</si>
  <si>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</si>
  <si>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</si>
  <si>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</si>
  <si>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</si>
  <si>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</si>
  <si>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</si>
  <si>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</si>
  <si>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</si>
  <si>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</si>
  <si>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</si>
  <si>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</si>
  <si>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</si>
  <si>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</si>
  <si>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</si>
  <si>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</si>
  <si>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</si>
  <si>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</si>
  <si>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</si>
  <si>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</si>
  <si>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</si>
  <si>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</si>
  <si>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</si>
  <si>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</si>
  <si>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</si>
  <si>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</si>
  <si>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</si>
  <si>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</si>
  <si>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</si>
  <si>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</si>
  <si>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</si>
  <si>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</si>
  <si>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</si>
  <si>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</si>
  <si>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</si>
  <si>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</si>
  <si>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</si>
  <si>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</si>
  <si>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</si>
  <si>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</si>
  <si>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</si>
  <si>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</si>
  <si>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</si>
  <si>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</si>
  <si>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</si>
  <si>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</si>
  <si>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</si>
  <si>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</si>
  <si>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</si>
  <si>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</si>
  <si>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</si>
  <si>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</si>
  <si>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</si>
  <si>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</si>
  <si>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</si>
  <si>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</si>
  <si>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</si>
  <si>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</si>
  <si>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</si>
  <si>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</si>
  <si>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</si>
  <si>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</si>
  <si>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</si>
  <si>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</si>
  <si>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</si>
  <si>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</si>
  <si>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</si>
  <si>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</si>
  <si>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</si>
  <si>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</si>
  <si>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</si>
  <si>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</si>
  <si>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</si>
  <si>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</si>
  <si>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</si>
  <si>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</si>
  <si>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</si>
  <si>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</si>
  <si>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</si>
  <si>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</si>
  <si>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</si>
  <si>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</si>
  <si>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</si>
  <si>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</si>
  <si>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</si>
  <si>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</si>
  <si>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</si>
  <si>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</si>
  <si>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</si>
  <si>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</si>
  <si>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</si>
  <si>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</si>
  <si>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</si>
  <si>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</si>
  <si>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</si>
  <si>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</si>
  <si>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</si>
  <si>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</si>
  <si>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</si>
  <si>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</si>
  <si>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</si>
  <si>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</si>
  <si>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</si>
  <si>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</si>
  <si>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</si>
  <si>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</si>
  <si>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</si>
  <si>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</si>
  <si>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</si>
  <si>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</si>
  <si>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</si>
  <si>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</si>
  <si>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</si>
  <si>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</si>
  <si>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</si>
  <si>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</si>
  <si>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</si>
  <si>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</si>
  <si>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</si>
  <si>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</si>
  <si>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</si>
  <si>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</si>
  <si>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</si>
  <si>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</si>
  <si>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</si>
  <si>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</si>
  <si>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</si>
  <si>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</si>
  <si>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</si>
  <si>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</si>
  <si>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</si>
  <si>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</si>
  <si>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</si>
  <si>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</si>
  <si>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</si>
  <si>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</si>
  <si>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</si>
  <si>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</si>
  <si>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</si>
  <si>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</si>
  <si>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</si>
  <si>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</si>
  <si>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</si>
  <si>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</si>
  <si>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</si>
  <si>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</si>
  <si>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</si>
  <si>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</si>
  <si>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</si>
  <si>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</si>
  <si>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</si>
  <si>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</si>
  <si>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</si>
  <si>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</si>
  <si>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</si>
  <si>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</si>
  <si>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</si>
  <si>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</si>
  <si>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</si>
  <si>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</si>
  <si>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</si>
  <si>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</si>
  <si>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</si>
  <si>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</si>
  <si>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</si>
  <si>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</si>
  <si>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</si>
  <si>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</si>
  <si>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</si>
  <si>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</si>
  <si>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</si>
  <si>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</si>
  <si>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</si>
  <si>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</si>
  <si>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</si>
  <si>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</si>
  <si>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</si>
  <si>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</si>
  <si>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</si>
  <si>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</si>
  <si>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</si>
  <si>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</si>
  <si>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</si>
  <si>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</si>
  <si>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</si>
  <si>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</si>
  <si>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</si>
  <si>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</si>
  <si>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</si>
  <si>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</si>
  <si>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</si>
  <si>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</si>
  <si>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</si>
  <si>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</si>
  <si>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</si>
  <si>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</si>
  <si>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</si>
  <si>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</si>
  <si>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</si>
  <si>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</si>
  <si>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</si>
  <si>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</si>
  <si>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</si>
  <si>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</si>
  <si>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</si>
  <si>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</si>
  <si>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</si>
  <si>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</si>
  <si>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</si>
  <si>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</si>
  <si>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</si>
  <si>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</si>
  <si>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</si>
  <si>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</si>
  <si>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</si>
  <si>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</si>
  <si>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</si>
  <si>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</si>
  <si>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</si>
  <si>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</si>
  <si>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</si>
  <si>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</si>
  <si>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</si>
  <si>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</si>
  <si>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</si>
  <si>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</si>
  <si>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</si>
  <si>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</si>
  <si>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</si>
  <si>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</si>
  <si>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</si>
  <si>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</si>
  <si>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</si>
  <si>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</si>
  <si>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</si>
  <si>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</si>
  <si>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</si>
  <si>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</si>
  <si>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</si>
  <si>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</si>
  <si>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</si>
  <si>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</si>
  <si>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</si>
  <si>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</si>
  <si>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</si>
  <si>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</si>
  <si>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</si>
  <si>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</si>
  <si>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</si>
  <si>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</si>
  <si>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</si>
  <si>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</si>
  <si>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</si>
  <si>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</si>
  <si>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</si>
  <si>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</si>
  <si>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</si>
  <si>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</si>
  <si>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</si>
  <si>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</si>
  <si>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</si>
  <si>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</si>
  <si>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</si>
  <si>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</si>
  <si>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</si>
  <si>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</si>
  <si>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</si>
  <si>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</si>
  <si>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</si>
  <si>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</si>
  <si>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</si>
  <si>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</si>
  <si>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</si>
  <si>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</si>
  <si>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</si>
  <si>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</si>
  <si>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</si>
  <si>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</si>
  <si>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</si>
  <si>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</si>
  <si>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</si>
  <si>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</si>
  <si>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</si>
  <si>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</si>
  <si>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</si>
  <si>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</si>
  <si>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</si>
  <si>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</si>
  <si>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</si>
  <si>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</si>
  <si>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</si>
  <si>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</si>
  <si>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</si>
  <si>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</si>
  <si>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</si>
  <si>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</si>
  <si>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</si>
  <si>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</si>
  <si>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</si>
  <si>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</si>
  <si>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</si>
  <si>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</si>
  <si>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</si>
  <si>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</si>
  <si>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</si>
  <si>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</si>
  <si>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</si>
  <si>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</si>
  <si>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</si>
  <si>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</si>
  <si>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</si>
  <si>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</si>
  <si>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</si>
  <si>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</si>
  <si>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</si>
  <si>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</si>
  <si>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</si>
  <si>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</si>
  <si>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</si>
  <si>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</si>
  <si>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</si>
  <si>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</si>
  <si>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</si>
  <si>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</si>
  <si>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</si>
  <si>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</si>
  <si>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</si>
  <si>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</si>
  <si>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</si>
  <si>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</si>
  <si>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</si>
  <si>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</si>
  <si>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</si>
  <si>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</si>
  <si>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</si>
  <si>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</si>
  <si>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</si>
  <si>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</si>
  <si>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</si>
  <si>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</si>
  <si>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</si>
  <si>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</si>
  <si>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</si>
  <si>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</si>
  <si>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</si>
  <si>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</si>
  <si>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</si>
  <si>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</si>
  <si>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</si>
  <si>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</si>
  <si>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</si>
  <si>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</si>
  <si>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</si>
  <si>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</si>
  <si>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</si>
  <si>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</si>
  <si>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</si>
  <si>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</si>
  <si>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</si>
  <si>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</si>
  <si>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</si>
  <si>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</si>
  <si>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</si>
  <si>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</si>
  <si>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</si>
  <si>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</si>
  <si>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</si>
  <si>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</si>
  <si>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</si>
  <si>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</si>
  <si>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</si>
  <si>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</si>
  <si>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</si>
  <si>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</si>
  <si>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</si>
  <si>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</si>
  <si>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</si>
  <si>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</si>
  <si>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</si>
  <si>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</si>
  <si>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</si>
  <si>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</si>
  <si>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</si>
  <si>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</si>
  <si>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</si>
  <si>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</si>
  <si>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</si>
  <si>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</si>
  <si>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</si>
  <si>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</si>
  <si>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</si>
  <si>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</si>
  <si>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</si>
  <si>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</si>
  <si>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</si>
  <si>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</si>
  <si>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</si>
  <si>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</si>
  <si>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</si>
  <si>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</si>
  <si>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</si>
  <si>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</si>
  <si>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</si>
  <si>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</si>
  <si>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</si>
  <si>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</si>
  <si>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</si>
  <si>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</si>
  <si>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</si>
  <si>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</si>
  <si>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</si>
  <si>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</si>
  <si>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</si>
  <si>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</si>
  <si>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</si>
  <si>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</si>
  <si>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</si>
  <si>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</si>
  <si>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</si>
  <si>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</si>
  <si>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</si>
  <si>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</si>
  <si>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</si>
  <si>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</si>
  <si>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</si>
  <si>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</si>
  <si>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</si>
  <si>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</si>
  <si>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</si>
  <si>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</si>
  <si>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</si>
  <si>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</si>
  <si>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</si>
  <si>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</si>
  <si>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</si>
  <si>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</si>
  <si>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</si>
  <si>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</si>
  <si>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</si>
  <si>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</si>
  <si>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</si>
  <si>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</si>
  <si>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</si>
  <si>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</si>
  <si>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</si>
  <si>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</si>
  <si>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</si>
  <si>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</si>
  <si>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</si>
  <si>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</si>
  <si>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</si>
  <si>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</si>
  <si>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</si>
  <si>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</si>
  <si>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</si>
  <si>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</si>
  <si>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</si>
  <si>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</si>
  <si>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</si>
  <si>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</si>
  <si>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</si>
  <si>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</si>
  <si>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</si>
  <si>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</si>
  <si>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</si>
  <si>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</si>
  <si>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</si>
  <si>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</si>
  <si>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</si>
  <si>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</si>
  <si>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</si>
  <si>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</si>
  <si>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</si>
  <si>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</si>
  <si>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</si>
  <si>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</si>
  <si>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</si>
  <si>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</si>
  <si>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</si>
  <si>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</si>
  <si>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</si>
  <si>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</si>
  <si>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</si>
  <si>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</si>
  <si>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</si>
  <si>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</si>
  <si>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</si>
  <si>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</si>
  <si>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</si>
  <si>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</si>
  <si>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</si>
  <si>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</si>
  <si>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</si>
  <si>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</si>
  <si>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</si>
  <si>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</si>
  <si>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</si>
  <si>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</si>
  <si>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</si>
  <si>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</si>
  <si>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</si>
  <si>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</si>
  <si>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</si>
  <si>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</si>
  <si>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</si>
  <si>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</si>
  <si>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</si>
  <si>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</si>
  <si>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</si>
  <si>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</si>
  <si>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</si>
  <si>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</si>
  <si>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</si>
  <si>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</si>
  <si>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</si>
  <si>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</si>
  <si>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</si>
  <si>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</si>
  <si>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</si>
  <si>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</si>
  <si>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</si>
  <si>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</si>
  <si>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</si>
  <si>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</si>
  <si>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</si>
  <si>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</si>
  <si>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</si>
  <si>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</si>
  <si>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</si>
  <si>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</si>
  <si>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</si>
  <si>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</si>
  <si>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</si>
  <si>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</si>
  <si>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</si>
  <si>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</si>
  <si>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</si>
  <si>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</si>
  <si>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</si>
  <si>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</si>
  <si>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</si>
  <si>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</si>
  <si>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</si>
  <si>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</si>
  <si>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</si>
  <si>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</si>
  <si>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</si>
  <si>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</si>
  <si>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</si>
  <si>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</si>
  <si>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</si>
  <si>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</si>
  <si>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</si>
  <si>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</si>
  <si>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</si>
  <si>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</si>
  <si>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</si>
  <si>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</si>
  <si>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</si>
  <si>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</si>
  <si>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</si>
  <si>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</si>
  <si>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</si>
  <si>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</si>
  <si>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</si>
  <si>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</si>
  <si>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</si>
  <si>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</si>
  <si>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</si>
  <si>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</si>
  <si>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</si>
  <si>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</si>
  <si>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</si>
  <si>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</si>
  <si>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</si>
  <si>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</si>
  <si>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</si>
  <si>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</si>
  <si>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</si>
  <si>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</si>
  <si>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</si>
  <si>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</si>
  <si>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</si>
  <si>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</si>
  <si>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</si>
  <si>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</si>
  <si>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</si>
  <si>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</si>
  <si>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</si>
  <si>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</si>
  <si>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</si>
  <si>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</si>
  <si>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</si>
  <si>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</si>
  <si>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</si>
  <si>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</si>
  <si>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</si>
  <si>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</si>
  <si>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</si>
  <si>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</si>
  <si>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</si>
  <si>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</si>
  <si>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</si>
  <si>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</si>
  <si>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</si>
  <si>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</si>
  <si>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</si>
  <si>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</si>
  <si>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</si>
  <si>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</si>
  <si>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</si>
  <si>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</si>
  <si>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</si>
  <si>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</si>
  <si>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</si>
  <si>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</si>
  <si>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</si>
  <si>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</si>
  <si>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</si>
  <si>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</si>
  <si>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</si>
  <si>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</si>
  <si>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</si>
  <si>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</si>
  <si>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</si>
  <si>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</si>
  <si>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</si>
  <si>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</si>
  <si>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</si>
  <si>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</si>
  <si>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</si>
  <si>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</si>
  <si>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</si>
  <si>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</si>
  <si>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</si>
  <si>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</si>
  <si>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</si>
  <si>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</si>
  <si>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</si>
  <si>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</si>
  <si>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</si>
  <si>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</si>
  <si>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</si>
  <si>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</si>
  <si>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</si>
  <si>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</si>
  <si>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</si>
  <si>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</si>
  <si>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</si>
  <si>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</si>
  <si>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</si>
  <si>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</si>
  <si>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</si>
  <si>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</si>
  <si>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</si>
  <si>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</si>
  <si>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</si>
  <si>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</si>
  <si>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</si>
  <si>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</si>
  <si>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</si>
  <si>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</si>
  <si>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</si>
  <si>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</si>
  <si>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</si>
  <si>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</si>
  <si>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</si>
  <si>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</si>
  <si>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</si>
  <si>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</si>
  <si>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</si>
  <si>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</si>
  <si>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</si>
  <si>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</si>
  <si>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</si>
  <si>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</si>
  <si>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</si>
  <si>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</si>
  <si>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</si>
  <si>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</si>
  <si>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</si>
  <si>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</si>
  <si>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</si>
  <si>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</si>
  <si>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</si>
  <si>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</si>
  <si>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</si>
  <si>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</si>
  <si>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</si>
  <si>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</si>
  <si>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</si>
  <si>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</si>
  <si>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</si>
  <si>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</si>
  <si>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</si>
  <si>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</si>
  <si>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</si>
  <si>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</si>
  <si>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</si>
  <si>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</si>
  <si>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</si>
  <si>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</si>
  <si>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</si>
  <si>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</si>
  <si>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</si>
  <si>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</si>
  <si>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</si>
  <si>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</si>
  <si>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</si>
  <si>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</si>
  <si>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</si>
  <si>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</si>
  <si>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</si>
  <si>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</si>
  <si>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</si>
  <si>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</si>
  <si>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</si>
  <si>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</si>
  <si>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</si>
  <si>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</si>
  <si>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</si>
  <si>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</si>
  <si>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</si>
  <si>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</si>
  <si>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</si>
  <si>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</si>
  <si>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</si>
  <si>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</si>
  <si>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</si>
  <si>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</si>
  <si>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</si>
  <si>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</si>
  <si>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</si>
  <si>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</si>
  <si>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</si>
  <si>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</si>
  <si>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</si>
  <si>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</si>
  <si>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</si>
  <si>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</si>
  <si>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</si>
  <si>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</si>
  <si>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</si>
  <si>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</si>
  <si>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</si>
  <si>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</si>
  <si>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</si>
  <si>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</si>
  <si>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</si>
  <si>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</si>
  <si>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</si>
  <si>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</si>
  <si>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</si>
  <si>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</si>
  <si>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</si>
  <si>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</si>
  <si>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</si>
  <si>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</si>
  <si>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</si>
  <si>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</si>
  <si>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</si>
  <si>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</si>
  <si>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</si>
  <si>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</si>
  <si>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</si>
  <si>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</si>
  <si>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</si>
  <si>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</si>
  <si>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</si>
  <si>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</si>
  <si>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</si>
  <si>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</si>
  <si>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</si>
  <si>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</si>
  <si>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</si>
  <si>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</si>
  <si>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</si>
  <si>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</si>
  <si>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</si>
  <si>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</si>
  <si>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</si>
  <si>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</si>
  <si>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</si>
  <si>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</si>
  <si>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</si>
  <si>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</si>
  <si>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</si>
  <si>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</si>
  <si>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</si>
  <si>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</si>
  <si>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</si>
  <si>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</si>
  <si>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</si>
  <si>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</si>
  <si>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</si>
  <si>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</si>
  <si>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</si>
  <si>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</si>
  <si>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</si>
  <si>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</si>
  <si>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</si>
  <si>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</si>
  <si>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</si>
  <si>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</si>
  <si>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</si>
  <si>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</si>
  <si>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</si>
  <si>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</si>
  <si>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</si>
  <si>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</si>
  <si>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</si>
  <si>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</si>
  <si>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</si>
  <si>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</si>
  <si>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</si>
  <si>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</si>
  <si>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</si>
  <si>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</si>
  <si>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</si>
  <si>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</si>
  <si>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</si>
  <si>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</si>
  <si>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</si>
  <si>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</si>
  <si>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</si>
  <si>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</si>
  <si>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</si>
  <si>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</si>
  <si>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</si>
  <si>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</si>
  <si>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</si>
  <si>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</si>
  <si>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</si>
  <si>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</si>
  <si>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</si>
  <si>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</si>
  <si>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</si>
  <si>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</si>
  <si>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</si>
  <si>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</si>
  <si>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</si>
  <si>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</si>
  <si>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</si>
  <si>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</si>
  <si>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</si>
  <si>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</si>
  <si>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</si>
  <si>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</si>
  <si>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</si>
  <si>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</si>
  <si>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</si>
  <si>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</si>
  <si>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</si>
  <si>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</si>
  <si>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</si>
  <si>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</si>
  <si>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</si>
  <si>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</si>
  <si>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</si>
  <si>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</si>
  <si>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</si>
  <si>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</si>
  <si>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</si>
  <si>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</si>
  <si>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</si>
  <si>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</si>
  <si>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</si>
  <si>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</si>
  <si>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</si>
  <si>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</si>
  <si>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</si>
  <si>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</si>
  <si>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</si>
  <si>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</si>
  <si>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</si>
  <si>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</si>
  <si>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</si>
  <si>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</si>
  <si>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</si>
  <si>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</si>
  <si>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</si>
  <si>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</si>
  <si>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</si>
  <si>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</si>
  <si>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</si>
  <si>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</si>
  <si>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</si>
  <si>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</si>
  <si>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</si>
  <si>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</si>
  <si>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</si>
  <si>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</si>
  <si>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</si>
  <si>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</si>
  <si>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</si>
  <si>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</si>
  <si>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</si>
  <si>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</si>
  <si>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</si>
  <si>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</si>
  <si>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</si>
  <si>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</si>
  <si>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</si>
  <si>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</si>
  <si>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</si>
  <si>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</si>
  <si>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</si>
  <si>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</si>
  <si>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</si>
  <si>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</si>
  <si>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</si>
  <si>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</si>
  <si>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</si>
  <si>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</si>
  <si>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</si>
  <si>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</si>
  <si>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</si>
  <si>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</si>
  <si>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</si>
  <si>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</si>
  <si>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</si>
  <si>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</si>
  <si>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</si>
  <si>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</si>
  <si>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</si>
  <si>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</si>
  <si>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</si>
  <si>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</si>
  <si>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</si>
  <si>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</si>
  <si>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</si>
  <si>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</si>
  <si>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</si>
  <si>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</si>
  <si>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</si>
  <si>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</si>
  <si>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</si>
  <si>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</si>
  <si>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</si>
  <si>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</si>
  <si>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</si>
  <si>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</si>
  <si>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</si>
  <si>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</si>
  <si>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</si>
  <si>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</si>
  <si>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</si>
  <si>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</si>
  <si>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</si>
  <si>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</si>
  <si>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</si>
  <si>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</si>
  <si>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</si>
  <si>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</si>
  <si>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</si>
  <si>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</si>
  <si>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</si>
  <si>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</si>
  <si>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</si>
  <si>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</si>
  <si>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</si>
  <si>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</si>
  <si>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</si>
  <si>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</si>
  <si>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</si>
  <si>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</si>
  <si>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</si>
  <si>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</si>
  <si>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</si>
  <si>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</si>
  <si>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</si>
  <si>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</si>
  <si>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</si>
  <si>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</si>
  <si>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</si>
  <si>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</si>
  <si>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</si>
  <si>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</si>
  <si>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</si>
  <si>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</si>
  <si>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</si>
  <si>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</si>
  <si>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</si>
  <si>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</si>
  <si>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</si>
  <si>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</si>
  <si>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</si>
  <si>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</si>
  <si>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</si>
  <si>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</si>
  <si>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</si>
  <si>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</si>
  <si>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</si>
  <si>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</si>
  <si>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</si>
  <si>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</si>
  <si>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</si>
  <si>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</si>
  <si>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</si>
  <si>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</si>
  <si>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</si>
  <si>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</si>
  <si>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</si>
  <si>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</si>
  <si>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</si>
  <si>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</si>
  <si>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</si>
  <si>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</si>
  <si>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</si>
  <si>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</si>
  <si>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</si>
  <si>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</si>
  <si>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</si>
  <si>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</si>
  <si>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</si>
  <si>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</si>
  <si>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</si>
  <si>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</si>
  <si>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</si>
  <si>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</si>
  <si>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</si>
  <si>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</si>
  <si>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</si>
  <si>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</si>
  <si>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</si>
  <si>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</si>
  <si>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</si>
  <si>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</si>
  <si>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</si>
  <si>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</si>
  <si>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</si>
  <si>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</si>
  <si>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</si>
  <si>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</si>
  <si>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</si>
  <si>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</si>
  <si>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</si>
  <si>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</si>
  <si>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</si>
  <si>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</si>
  <si>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</si>
  <si>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</si>
  <si>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</si>
  <si>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</si>
  <si>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</si>
  <si>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</si>
  <si>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</si>
  <si>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</si>
  <si>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</si>
  <si>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</si>
  <si>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</si>
  <si>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</si>
  <si>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</si>
  <si>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</si>
  <si>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</si>
  <si>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</si>
  <si>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</si>
  <si>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</si>
  <si>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</si>
  <si>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</si>
  <si>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</si>
  <si>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</si>
  <si>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</si>
  <si>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</si>
  <si>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</si>
  <si>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</si>
  <si>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</si>
  <si>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</si>
  <si>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</si>
  <si>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</si>
  <si>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</si>
  <si>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</si>
  <si>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</si>
  <si>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</si>
  <si>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</si>
  <si>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</si>
  <si>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</si>
  <si>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</si>
  <si>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</si>
  <si>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</si>
  <si>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</si>
  <si>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</si>
  <si>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</si>
  <si>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</si>
  <si>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</si>
  <si>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</si>
  <si>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</si>
  <si>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</si>
  <si>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</si>
  <si>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</si>
  <si>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</si>
  <si>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</si>
  <si>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</si>
  <si>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</si>
  <si>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</si>
  <si>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</si>
  <si>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</si>
  <si>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</si>
  <si>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</si>
  <si>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</si>
  <si>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</si>
  <si>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</si>
  <si>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</si>
  <si>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</si>
  <si>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</si>
  <si>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</si>
  <si>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</si>
  <si>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</si>
  <si>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</si>
  <si>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</si>
  <si>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</si>
  <si>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</si>
  <si>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</si>
  <si>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</si>
  <si>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</si>
  <si>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</si>
  <si>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</si>
  <si>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</si>
  <si>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</si>
  <si>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</si>
  <si>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</si>
  <si>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</si>
  <si>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</si>
  <si>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</si>
  <si>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</si>
  <si>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</si>
  <si>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</si>
  <si>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</si>
  <si>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</si>
  <si>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</si>
  <si>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</si>
  <si>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</si>
  <si>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</si>
  <si>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</si>
  <si>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</si>
  <si>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</si>
  <si>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</si>
  <si>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</si>
  <si>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</si>
  <si>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</si>
  <si>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</si>
  <si>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</si>
  <si>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</si>
  <si>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</si>
  <si>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</si>
  <si>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</si>
  <si>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</si>
  <si>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</si>
  <si>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</si>
  <si>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</si>
  <si>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</si>
  <si>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</si>
  <si>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</si>
  <si>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</si>
  <si>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</si>
  <si>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</si>
  <si>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</si>
  <si>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</si>
  <si>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</si>
  <si>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</si>
  <si>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</si>
  <si>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</si>
  <si>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</si>
  <si>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</si>
  <si>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</si>
  <si>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</si>
  <si>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</si>
  <si>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</si>
  <si>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</si>
  <si>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</si>
  <si>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</si>
  <si>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</si>
  <si>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</si>
  <si>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</si>
  <si>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</si>
  <si>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</si>
  <si>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</si>
  <si>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</si>
  <si>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</si>
  <si>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</si>
  <si>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</si>
  <si>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</si>
  <si>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</si>
  <si>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</si>
  <si>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</si>
  <si>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</si>
  <si>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</si>
  <si>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</si>
  <si>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</si>
  <si>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</si>
  <si>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</si>
  <si>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</si>
  <si>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</si>
  <si>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</si>
  <si>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</si>
  <si>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</si>
  <si>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</si>
  <si>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</si>
  <si>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</si>
  <si>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</si>
  <si>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</si>
  <si>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</si>
  <si>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</si>
  <si>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</si>
  <si>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</si>
  <si>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</si>
  <si>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</si>
  <si>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</si>
  <si>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</si>
  <si>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</si>
  <si>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</si>
  <si>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</si>
  <si>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</si>
  <si>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</si>
  <si>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</si>
  <si>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</si>
  <si>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</si>
  <si>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</si>
  <si>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</si>
  <si>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</si>
  <si>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</si>
  <si>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</si>
  <si>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</si>
  <si>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</si>
  <si>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</si>
  <si>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</si>
  <si>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</si>
  <si>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</si>
  <si>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</si>
  <si>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</si>
  <si>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</si>
  <si>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</si>
  <si>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</si>
  <si>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</si>
  <si>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</si>
  <si>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</si>
  <si>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</si>
  <si>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</si>
  <si>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</si>
  <si>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</si>
  <si>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</si>
  <si>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</si>
  <si>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</si>
  <si>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</si>
  <si>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</si>
  <si>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</si>
  <si>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</si>
  <si>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</si>
  <si>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</si>
  <si>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</si>
  <si>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</si>
  <si>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</si>
  <si>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</si>
  <si>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</si>
  <si>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</si>
  <si>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</si>
  <si>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</si>
  <si>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</si>
  <si>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</si>
  <si>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</si>
  <si>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</si>
  <si>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</si>
  <si>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</si>
  <si>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</si>
  <si>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</si>
  <si>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</si>
  <si>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</si>
  <si>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</si>
  <si>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</si>
  <si>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</si>
  <si>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</si>
  <si>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</si>
  <si>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</si>
  <si>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</si>
  <si>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</si>
  <si>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</si>
  <si>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</si>
  <si>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</si>
  <si>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</si>
  <si>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</si>
  <si>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</si>
  <si>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</si>
  <si>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</si>
  <si>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</si>
  <si>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</si>
  <si>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</si>
  <si>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</si>
  <si>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</si>
  <si>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</si>
  <si>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</si>
  <si>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</si>
  <si>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</si>
  <si>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</si>
  <si>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</si>
  <si>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</si>
  <si>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</si>
  <si>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</si>
  <si>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</si>
  <si>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</si>
  <si>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</si>
  <si>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</si>
  <si>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</si>
  <si>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</si>
  <si>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</si>
  <si>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</si>
  <si>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</si>
  <si>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</si>
  <si>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</si>
  <si>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</si>
  <si>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</si>
  <si>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</si>
  <si>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</si>
  <si>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</si>
  <si>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</si>
  <si>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</si>
  <si>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</si>
  <si>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</si>
  <si>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</si>
  <si>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</si>
  <si>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</si>
  <si>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</si>
  <si>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</si>
  <si>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</si>
  <si>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</si>
  <si>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</si>
  <si>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</si>
  <si>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</si>
  <si>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</si>
  <si>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</si>
  <si>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</si>
  <si>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</si>
  <si>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</si>
  <si>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</si>
  <si>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</si>
  <si>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</si>
  <si>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</si>
  <si>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</si>
  <si>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</si>
  <si>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</si>
  <si>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</si>
  <si>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</si>
  <si>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</si>
  <si>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</si>
  <si>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</si>
  <si>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</si>
  <si>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</si>
  <si>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</si>
  <si>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</si>
  <si>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</si>
  <si>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</si>
  <si>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</si>
  <si>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</si>
  <si>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</si>
  <si>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</si>
  <si>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</si>
  <si>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</si>
  <si>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</si>
  <si>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</si>
  <si>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</si>
  <si>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</si>
  <si>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</si>
  <si>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</si>
  <si>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</si>
  <si>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</si>
  <si>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</si>
  <si>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</si>
  <si>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</si>
  <si>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</si>
  <si>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</si>
  <si>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</si>
  <si>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</si>
  <si>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</si>
  <si>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</si>
  <si>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</si>
  <si>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</si>
  <si>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</si>
  <si>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</si>
  <si>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</si>
  <si>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</si>
  <si>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</si>
  <si>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</si>
  <si>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</si>
  <si>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</si>
  <si>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</si>
  <si>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</si>
  <si>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</si>
  <si>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</si>
  <si>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</si>
  <si>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</si>
  <si>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</si>
  <si>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</si>
  <si>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</si>
  <si>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</si>
  <si>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</si>
  <si>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</si>
  <si>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</si>
  <si>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</si>
  <si>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</si>
  <si>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</si>
  <si>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</si>
  <si>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</si>
  <si>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</si>
  <si>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</si>
  <si>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</si>
  <si>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</si>
  <si>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</si>
  <si>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</si>
  <si>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</si>
  <si>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</si>
  <si>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</si>
  <si>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</si>
  <si>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</si>
  <si>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</si>
  <si>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</si>
  <si>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</si>
  <si>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</si>
  <si>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</si>
  <si>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</si>
  <si>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</si>
  <si>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</si>
  <si>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</si>
  <si>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</si>
  <si>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</si>
  <si>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</si>
  <si>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</si>
  <si>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</si>
  <si>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</si>
  <si>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</si>
  <si>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</si>
  <si>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</si>
  <si>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</si>
  <si>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</si>
  <si>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</si>
  <si>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</si>
  <si>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</si>
  <si>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</si>
  <si>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</si>
  <si>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</si>
  <si>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</si>
  <si>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</si>
  <si>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</si>
  <si>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</si>
  <si>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</si>
  <si>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</si>
  <si>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</si>
  <si>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</si>
  <si>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</si>
  <si>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</si>
  <si>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</si>
  <si>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</si>
  <si>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</si>
  <si>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</si>
  <si>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</si>
  <si>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</si>
  <si>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</si>
  <si>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</si>
  <si>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</si>
  <si>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</si>
  <si>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</si>
  <si>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</si>
  <si>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</si>
  <si>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</si>
  <si>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</si>
  <si>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</si>
  <si>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</si>
  <si>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</si>
  <si>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</si>
  <si>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</si>
  <si>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</si>
  <si>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</si>
  <si>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</si>
  <si>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</si>
  <si>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</si>
  <si>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</si>
  <si>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</si>
  <si>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</si>
  <si>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</si>
  <si>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</si>
  <si>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</si>
  <si>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</si>
  <si>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</si>
  <si>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</si>
  <si>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</si>
  <si>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</si>
  <si>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</si>
  <si>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</si>
  <si>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</si>
  <si>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</si>
  <si>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</si>
  <si>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</si>
  <si>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</si>
  <si>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</si>
  <si>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</si>
  <si>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</si>
  <si>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</si>
  <si>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</si>
  <si>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</si>
  <si>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</si>
  <si>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</si>
  <si>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</si>
  <si>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</si>
  <si>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</si>
  <si>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</si>
  <si>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</si>
  <si>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</si>
  <si>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</si>
  <si>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</si>
  <si>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</si>
  <si>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</si>
  <si>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</si>
  <si>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</si>
  <si>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</si>
  <si>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</si>
  <si>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</si>
  <si>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</si>
  <si>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</si>
  <si>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</si>
  <si>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</si>
  <si>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</si>
  <si>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</si>
  <si>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</si>
  <si>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</si>
  <si>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</si>
  <si>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</si>
  <si>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</si>
  <si>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</si>
  <si>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</si>
  <si>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</si>
  <si>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</si>
  <si>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</si>
  <si>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</si>
  <si>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</si>
  <si>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</si>
  <si>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</si>
  <si>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</si>
  <si>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</si>
  <si>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</si>
  <si>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</si>
  <si>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</si>
  <si>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</si>
  <si>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</si>
  <si>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</si>
  <si>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</si>
  <si>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</si>
  <si>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</si>
  <si>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</si>
  <si>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</si>
  <si>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</si>
  <si>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</si>
  <si>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</si>
  <si>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</si>
  <si>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</si>
  <si>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</si>
  <si>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</si>
  <si>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</si>
  <si>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</si>
  <si>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</si>
  <si>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</si>
  <si>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</si>
  <si>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</si>
  <si>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</si>
  <si>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</si>
  <si>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</si>
  <si>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</si>
  <si>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</si>
  <si>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</si>
  <si>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</si>
  <si>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</si>
  <si>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</si>
  <si>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</si>
  <si>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</si>
  <si>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</si>
  <si>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</si>
  <si>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</si>
  <si>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</si>
  <si>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</si>
  <si>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</si>
  <si>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</si>
  <si>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</si>
  <si>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</si>
  <si>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</si>
  <si>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</si>
  <si>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</si>
  <si>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</si>
  <si>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</si>
  <si>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</si>
  <si>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</si>
  <si>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</si>
  <si>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</si>
  <si>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</si>
  <si>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</si>
  <si>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</si>
  <si>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</si>
  <si>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</si>
  <si>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</si>
  <si>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</si>
  <si>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</si>
  <si>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</si>
  <si>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</si>
  <si>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</si>
  <si>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</si>
  <si>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</si>
  <si>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</si>
  <si>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</si>
  <si>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</si>
  <si>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</si>
  <si>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</si>
  <si>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</si>
  <si>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</si>
  <si>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</si>
  <si>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</si>
  <si>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</si>
  <si>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</si>
  <si>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</si>
  <si>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</si>
  <si>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</si>
  <si>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</si>
  <si>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</si>
  <si>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</si>
  <si>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</si>
  <si>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</si>
  <si>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</si>
  <si>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</si>
  <si>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</si>
  <si>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</si>
  <si>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</si>
  <si>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</si>
  <si>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</si>
  <si>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</si>
  <si>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</si>
  <si>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</si>
  <si>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</si>
  <si>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</si>
  <si>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</si>
  <si>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</si>
  <si>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</si>
  <si>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</si>
  <si>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</si>
  <si>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</si>
  <si>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</si>
  <si>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</si>
  <si>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</si>
  <si>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</si>
  <si>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</si>
  <si>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</si>
  <si>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</si>
  <si>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</si>
  <si>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</si>
  <si>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</si>
  <si>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</si>
  <si>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</si>
  <si>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</si>
  <si>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</si>
  <si>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</si>
  <si>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</si>
  <si>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</si>
  <si>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</si>
  <si>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</si>
  <si>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</si>
  <si>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</si>
  <si>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</si>
  <si>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</si>
  <si>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</si>
  <si>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</si>
  <si>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</si>
  <si>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</si>
  <si>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</si>
  <si>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</si>
  <si>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</si>
  <si>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</si>
  <si>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</si>
  <si>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</si>
  <si>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</si>
  <si>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</si>
  <si>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</si>
  <si>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</si>
  <si>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</si>
  <si>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</si>
  <si>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</si>
  <si>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</si>
  <si>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</si>
  <si>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</si>
  <si>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</si>
  <si>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</si>
  <si>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</si>
  <si>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</si>
  <si>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</si>
  <si>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</si>
  <si>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</si>
  <si>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</si>
  <si>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</si>
  <si>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</si>
  <si>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</si>
  <si>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</si>
  <si>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</si>
  <si>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</si>
  <si>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</si>
  <si>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</si>
  <si>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</si>
  <si>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</si>
  <si>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</si>
  <si>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</si>
  <si>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</si>
  <si>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</si>
  <si>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</si>
  <si>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</si>
  <si>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</si>
  <si>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</si>
  <si>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</si>
  <si>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</si>
  <si>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</si>
  <si>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</si>
  <si>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</si>
  <si>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</si>
  <si>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</si>
  <si>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</si>
  <si>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</si>
  <si>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</si>
  <si>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</si>
  <si>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</si>
  <si>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</si>
  <si>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</si>
  <si>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</si>
  <si>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</si>
  <si>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</si>
  <si>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</si>
  <si>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</si>
  <si>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</si>
  <si>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</si>
  <si>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</si>
  <si>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</si>
  <si>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</si>
  <si>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</si>
  <si>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</si>
  <si>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</si>
  <si>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</si>
  <si>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</si>
  <si>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</si>
  <si>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</si>
  <si>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</si>
  <si>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</si>
  <si>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</si>
  <si>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</si>
  <si>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</si>
  <si>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</si>
  <si>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</si>
  <si>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</si>
  <si>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</si>
  <si>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</si>
  <si>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</si>
  <si>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</si>
  <si>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</si>
  <si>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</si>
  <si>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</si>
  <si>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</si>
  <si>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</si>
  <si>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</si>
  <si>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</si>
  <si>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</si>
  <si>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</si>
  <si>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</si>
  <si>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</si>
  <si>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</si>
  <si>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</si>
  <si>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</si>
  <si>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</si>
  <si>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</si>
  <si>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</si>
  <si>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</si>
  <si>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</si>
  <si>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</si>
  <si>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</si>
  <si>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</si>
  <si>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</si>
  <si>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</si>
  <si>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</si>
  <si>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</si>
  <si>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</si>
  <si>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</si>
  <si>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</si>
  <si>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</si>
  <si>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</si>
  <si>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</si>
  <si>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</si>
  <si>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</si>
  <si>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</si>
  <si>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</si>
  <si>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</si>
  <si>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</si>
  <si>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</si>
  <si>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</si>
  <si>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</si>
  <si>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</si>
  <si>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</si>
  <si>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</si>
  <si>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</si>
  <si>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</si>
  <si>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</si>
  <si>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</si>
  <si>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</si>
  <si>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</si>
  <si>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</si>
  <si>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</si>
  <si>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</si>
  <si>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</si>
  <si>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</si>
  <si>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</si>
  <si>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</si>
  <si>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</si>
  <si>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</si>
  <si>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</si>
  <si>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</si>
  <si>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</si>
  <si>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</si>
  <si>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</si>
  <si>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</si>
  <si>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</si>
  <si>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</si>
  <si>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</si>
  <si>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</si>
  <si>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</si>
  <si>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</si>
  <si>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</si>
  <si>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</si>
  <si>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</si>
  <si>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</si>
  <si>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</si>
  <si>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</si>
  <si>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</si>
  <si>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</si>
  <si>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</si>
  <si>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</si>
  <si>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</si>
  <si>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</si>
  <si>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</si>
  <si>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</si>
  <si>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</si>
  <si>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</si>
  <si>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</si>
  <si>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</si>
  <si>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</si>
  <si>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</si>
  <si>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</si>
  <si>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</si>
  <si>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</si>
  <si>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</si>
  <si>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</si>
  <si>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</si>
  <si>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</si>
  <si>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</si>
  <si>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</si>
  <si>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</si>
  <si>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</si>
  <si>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</si>
  <si>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</si>
  <si>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</si>
  <si>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</si>
  <si>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</si>
  <si>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</si>
  <si>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</si>
  <si>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</si>
  <si>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</si>
  <si>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</si>
  <si>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</si>
  <si>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</si>
  <si>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</si>
  <si>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</si>
  <si>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</si>
  <si>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</si>
  <si>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</si>
  <si>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</si>
  <si>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</si>
  <si>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</si>
  <si>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</si>
  <si>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</si>
  <si>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</si>
  <si>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</si>
  <si>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</si>
  <si>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</si>
  <si>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</si>
  <si>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</si>
  <si>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</si>
  <si>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</si>
  <si>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</si>
  <si>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</si>
  <si>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</si>
  <si>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</si>
  <si>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</si>
  <si>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</si>
  <si>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</si>
  <si>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</si>
  <si>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</si>
  <si>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</si>
  <si>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</si>
  <si>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</si>
  <si>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</si>
  <si>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</si>
  <si>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</si>
  <si>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</si>
  <si>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</si>
  <si>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</si>
  <si>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</si>
  <si>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</si>
  <si>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</si>
  <si>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</si>
  <si>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</si>
  <si>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</si>
  <si>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</si>
  <si>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</si>
  <si>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</si>
  <si>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</si>
  <si>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</si>
  <si>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</si>
  <si>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</si>
  <si>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</si>
  <si>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</si>
  <si>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</si>
  <si>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</si>
  <si>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</si>
  <si>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</si>
  <si>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</si>
  <si>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</si>
  <si>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</si>
  <si>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</si>
  <si>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</si>
  <si>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</si>
  <si>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</si>
  <si>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</si>
  <si>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</si>
  <si>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</si>
  <si>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</si>
  <si>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</si>
  <si>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</si>
  <si>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</si>
  <si>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</si>
  <si>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</si>
  <si>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</si>
  <si>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</si>
  <si>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</si>
  <si>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</si>
  <si>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</si>
  <si>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</si>
  <si>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</si>
  <si>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</si>
  <si>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</si>
  <si>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</si>
  <si>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</si>
  <si>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</si>
  <si>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</si>
  <si>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</si>
  <si>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</si>
  <si>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</si>
  <si>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</si>
  <si>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</si>
  <si>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</si>
  <si>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</si>
  <si>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</si>
  <si>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</si>
  <si>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</si>
  <si>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</si>
  <si>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</si>
  <si>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</si>
  <si>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</si>
  <si>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</si>
  <si>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</si>
  <si>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</si>
  <si>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</si>
  <si>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</si>
  <si>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</si>
  <si>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</si>
  <si>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</si>
  <si>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</si>
  <si>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</si>
  <si>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</si>
  <si>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</si>
  <si>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</si>
  <si>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</si>
  <si>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</si>
  <si>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</si>
  <si>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</si>
  <si>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</si>
  <si>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</si>
  <si>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</si>
  <si>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</si>
  <si>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</si>
  <si>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</si>
  <si>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</si>
  <si>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</si>
  <si>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</si>
  <si>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</si>
  <si>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</si>
  <si>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</si>
  <si>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</si>
  <si>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</si>
  <si>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</si>
  <si>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</si>
  <si>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</si>
  <si>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</si>
  <si>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</si>
  <si>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</si>
  <si>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</si>
  <si>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</si>
  <si>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</si>
  <si>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</si>
  <si>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</si>
  <si>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</si>
  <si>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</si>
  <si>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</si>
  <si>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</si>
  <si>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</si>
  <si>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</si>
  <si>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</si>
  <si>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</si>
  <si>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</si>
  <si>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</si>
  <si>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</si>
  <si>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</si>
  <si>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</si>
  <si>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</si>
  <si>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</si>
  <si>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</si>
  <si>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</si>
  <si>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</si>
  <si>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</si>
  <si>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</si>
  <si>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</si>
  <si>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</si>
  <si>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</si>
  <si>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</si>
  <si>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</si>
  <si>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</si>
  <si>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</si>
  <si>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</si>
  <si>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</si>
  <si>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</si>
  <si>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</si>
  <si>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</si>
  <si>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</si>
  <si>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</si>
  <si>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</si>
  <si>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</si>
  <si>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</si>
  <si>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</si>
  <si>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</si>
  <si>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</si>
  <si>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</si>
  <si>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</si>
  <si>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</si>
  <si>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</si>
  <si>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</si>
  <si>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</si>
  <si>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</si>
  <si>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</si>
  <si>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</si>
  <si>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</si>
  <si>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</si>
  <si>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</si>
  <si>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</si>
  <si>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</si>
  <si>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</si>
  <si>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</si>
  <si>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</si>
  <si>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</si>
  <si>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</si>
  <si>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</si>
  <si>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</si>
  <si>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</si>
  <si>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</si>
  <si>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</si>
  <si>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</si>
  <si>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</si>
  <si>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</si>
  <si>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</si>
  <si>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</si>
  <si>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</si>
  <si>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</si>
  <si>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</si>
  <si>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</si>
  <si>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</si>
  <si>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</si>
  <si>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</si>
  <si>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</si>
  <si>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</si>
  <si>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</si>
  <si>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</si>
  <si>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</si>
  <si>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</si>
  <si>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</si>
  <si>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</si>
  <si>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</si>
  <si>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</si>
  <si>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</si>
  <si>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</si>
  <si>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</si>
  <si>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</si>
  <si>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</si>
  <si>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</si>
  <si>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</si>
  <si>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</si>
  <si>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</si>
  <si>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</si>
  <si>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</si>
  <si>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</si>
  <si>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</si>
  <si>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</si>
  <si>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</si>
  <si>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</si>
  <si>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</si>
  <si>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</si>
  <si>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</si>
  <si>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</si>
  <si>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</si>
  <si>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</si>
  <si>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</si>
  <si>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</si>
  <si>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</si>
  <si>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</si>
  <si>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</si>
  <si>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</si>
  <si>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</si>
  <si>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</si>
  <si>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</si>
  <si>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</si>
  <si>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</si>
  <si>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</si>
  <si>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</si>
  <si>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</si>
  <si>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</si>
  <si>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</si>
  <si>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</si>
  <si>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</si>
  <si>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</si>
  <si>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</si>
  <si>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</si>
  <si>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</si>
  <si>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</si>
  <si>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</si>
  <si>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</si>
  <si>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</si>
  <si>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</si>
  <si>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</si>
  <si>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</si>
  <si>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</si>
  <si>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</si>
  <si>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</si>
  <si>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</si>
  <si>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</si>
  <si>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</si>
  <si>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</si>
  <si>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</si>
  <si>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</si>
  <si>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</si>
  <si>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</si>
  <si>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</si>
  <si>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</si>
  <si>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</si>
  <si>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</si>
  <si>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</si>
  <si>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</si>
  <si>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</si>
  <si>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</si>
  <si>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</si>
  <si>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</si>
  <si>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</si>
  <si>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</si>
  <si>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</si>
  <si>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</si>
  <si>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</si>
  <si>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</si>
  <si>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</si>
  <si>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</si>
  <si>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</si>
  <si>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</si>
  <si>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</si>
  <si>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</si>
  <si>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</si>
  <si>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</si>
  <si>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</si>
  <si>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</si>
  <si>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</si>
  <si>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</si>
  <si>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</si>
  <si>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</si>
  <si>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</si>
  <si>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</si>
  <si>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</si>
  <si>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</si>
  <si>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</si>
  <si>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</si>
  <si>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</si>
  <si>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</si>
  <si>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</si>
  <si>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</si>
  <si>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</si>
  <si>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</si>
  <si>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</si>
  <si>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</si>
  <si>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</si>
  <si>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</si>
  <si>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</si>
  <si>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</si>
  <si>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</si>
  <si>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</si>
  <si>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</si>
  <si>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</si>
  <si>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</si>
  <si>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</si>
  <si>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</si>
  <si>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</si>
  <si>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</si>
  <si>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</si>
  <si>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</si>
  <si>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</si>
  <si>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</si>
  <si>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</si>
  <si>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</si>
  <si>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</si>
  <si>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</si>
  <si>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</si>
  <si>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</si>
  <si>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</si>
  <si>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</si>
  <si>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</si>
  <si>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</si>
  <si>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</si>
  <si>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</si>
  <si>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</si>
  <si>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</si>
  <si>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</si>
  <si>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</si>
  <si>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</si>
  <si>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</si>
  <si>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</si>
  <si>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</si>
  <si>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</si>
  <si>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</si>
  <si>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</si>
  <si>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</si>
  <si>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</si>
  <si>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</si>
  <si>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</si>
  <si>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</si>
  <si>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</si>
  <si>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</si>
  <si>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</si>
  <si>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</si>
  <si>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</si>
  <si>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</si>
  <si>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</si>
  <si>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</si>
  <si>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</si>
  <si>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</si>
  <si>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</si>
  <si>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</si>
  <si>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</si>
  <si>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</si>
  <si>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</si>
  <si>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</si>
  <si>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</si>
  <si>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</si>
  <si>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</si>
  <si>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</si>
  <si>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</si>
  <si>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</si>
  <si>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</si>
  <si>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</si>
  <si>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</si>
  <si>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</si>
  <si>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</si>
  <si>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</si>
  <si>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</si>
  <si>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</si>
  <si>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</si>
  <si>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</si>
  <si>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</si>
  <si>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</si>
  <si>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</si>
  <si>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</si>
  <si>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</si>
  <si>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</si>
  <si>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</si>
  <si>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</si>
  <si>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</si>
  <si>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</si>
  <si>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</si>
  <si>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</si>
  <si>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</si>
  <si>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</si>
  <si>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</si>
  <si>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</si>
  <si>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</si>
  <si>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</si>
  <si>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</si>
  <si>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</si>
  <si>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</si>
  <si>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</si>
  <si>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</si>
  <si>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</si>
  <si>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</si>
  <si>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</si>
  <si>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</si>
  <si>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</si>
  <si>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</si>
  <si>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</si>
  <si>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</si>
  <si>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</si>
  <si>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</si>
  <si>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</si>
  <si>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</si>
  <si>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</si>
  <si>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</si>
  <si>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</si>
  <si>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</si>
  <si>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</si>
  <si>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</si>
  <si>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</si>
  <si>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</si>
  <si>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</si>
  <si>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</si>
  <si>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</si>
  <si>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</si>
  <si>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</si>
  <si>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</si>
  <si>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</si>
  <si>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</si>
  <si>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</si>
  <si>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</si>
  <si>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</si>
  <si>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</si>
  <si>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</si>
  <si>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</si>
  <si>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</si>
  <si>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</si>
  <si>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</si>
  <si>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</si>
  <si>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</si>
  <si>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</si>
  <si>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</si>
  <si>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</si>
  <si>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</si>
  <si>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</si>
  <si>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</si>
  <si>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</si>
  <si>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</si>
  <si>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</si>
  <si>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</si>
  <si>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</si>
  <si>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</si>
  <si>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</si>
  <si>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</si>
  <si>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</si>
  <si>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</si>
  <si>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</si>
  <si>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</si>
  <si>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</si>
  <si>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</si>
  <si>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</si>
  <si>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</si>
  <si>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</si>
  <si>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</si>
  <si>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</si>
  <si>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</si>
  <si>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</si>
  <si>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</si>
  <si>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</si>
  <si>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</si>
  <si>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</si>
  <si>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</si>
  <si>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</si>
  <si>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</si>
  <si>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</si>
  <si>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</si>
  <si>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</si>
  <si>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</si>
  <si>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</si>
  <si>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</si>
  <si>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</si>
  <si>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</si>
  <si>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</si>
  <si>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</si>
  <si>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</si>
  <si>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</si>
  <si>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</si>
  <si>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</si>
  <si>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</si>
  <si>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</si>
  <si>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</si>
  <si>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</si>
  <si>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</si>
  <si>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</si>
  <si>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</si>
  <si>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</si>
  <si>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</si>
  <si>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</si>
  <si>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</si>
  <si>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</si>
  <si>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</si>
  <si>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</si>
  <si>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</si>
  <si>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</si>
  <si>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</si>
  <si>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</si>
  <si>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</si>
  <si>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</si>
  <si>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</si>
  <si>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</si>
  <si>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</si>
  <si>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</si>
  <si>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</si>
  <si>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</si>
  <si>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</si>
  <si>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</si>
  <si>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</si>
  <si>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</si>
  <si>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</si>
  <si>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</si>
  <si>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</si>
  <si>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</si>
  <si>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</si>
  <si>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</si>
  <si>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</si>
  <si>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</si>
  <si>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</si>
  <si>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</si>
  <si>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</si>
  <si>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</si>
  <si>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</si>
  <si>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</si>
  <si>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</si>
  <si>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</si>
  <si>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</si>
  <si>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</si>
  <si>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</si>
  <si>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</si>
  <si>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</si>
  <si>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</si>
  <si>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</si>
  <si>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</si>
  <si>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</si>
  <si>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</si>
  <si>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</si>
  <si>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</si>
  <si>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</si>
  <si>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</si>
  <si>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</si>
  <si>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</si>
  <si>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</si>
  <si>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</si>
  <si>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</si>
  <si>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</si>
  <si>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</si>
  <si>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</si>
  <si>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</si>
  <si>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</si>
  <si>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</si>
  <si>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</si>
  <si>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</si>
  <si>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</si>
  <si>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</si>
  <si>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</si>
  <si>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</si>
  <si>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</si>
  <si>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</si>
  <si>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</si>
  <si>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</si>
  <si>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</si>
  <si>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</si>
  <si>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</si>
  <si>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</si>
  <si>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</si>
  <si>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</si>
  <si>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</si>
  <si>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</si>
  <si>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</si>
  <si>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</si>
  <si>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</si>
  <si>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</si>
  <si>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</si>
  <si>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</si>
  <si>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</si>
  <si>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</si>
  <si>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</si>
  <si>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</si>
  <si>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</si>
  <si>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</si>
  <si>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</si>
  <si>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</si>
  <si>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</si>
  <si>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</si>
  <si>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</si>
  <si>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</si>
  <si>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</si>
  <si>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</si>
  <si>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</si>
  <si>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</si>
  <si>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</si>
  <si>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</si>
  <si>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</si>
  <si>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</si>
  <si>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</si>
  <si>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</si>
  <si>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</si>
  <si>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</si>
  <si>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</si>
  <si>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</si>
  <si>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</si>
  <si>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</si>
  <si>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</si>
  <si>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</si>
  <si>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</si>
  <si>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</si>
  <si>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</si>
  <si>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</si>
  <si>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</si>
  <si>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</si>
  <si>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</si>
  <si>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</si>
  <si>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</si>
  <si>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</si>
  <si>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</si>
  <si>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</si>
  <si>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</si>
  <si>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</si>
  <si>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</si>
  <si>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</si>
  <si>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</si>
  <si>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</si>
  <si>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</si>
  <si>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</si>
  <si>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</si>
  <si>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</si>
  <si>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</si>
  <si>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</si>
  <si>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</si>
  <si>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</si>
  <si>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</si>
  <si>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</si>
  <si>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</si>
  <si>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</si>
  <si>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</si>
  <si>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</si>
  <si>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</si>
  <si>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</si>
  <si>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</si>
  <si>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</si>
  <si>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</si>
  <si>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</si>
  <si>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</si>
  <si>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</si>
  <si>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</si>
  <si>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</si>
  <si>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</si>
  <si>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</si>
  <si>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</si>
  <si>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</si>
  <si>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</si>
  <si>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</si>
  <si>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</si>
  <si>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</si>
  <si>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</si>
  <si>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</si>
  <si>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</si>
  <si>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</si>
  <si>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</si>
  <si>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</si>
  <si>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</si>
  <si>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</si>
  <si>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</si>
  <si>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</si>
  <si>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</si>
  <si>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</si>
  <si>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</si>
  <si>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</si>
  <si>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</si>
  <si>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</si>
  <si>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</si>
  <si>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</si>
  <si>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</si>
  <si>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</si>
  <si>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</si>
  <si>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</si>
  <si>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</si>
  <si>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</si>
  <si>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</si>
  <si>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</si>
  <si>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</si>
  <si>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</si>
  <si>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</si>
  <si>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</si>
  <si>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</si>
  <si>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</si>
  <si>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</si>
  <si>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</si>
  <si>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</si>
  <si>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</si>
  <si>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</si>
  <si>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</si>
  <si>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</si>
  <si>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</si>
  <si>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</si>
  <si>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</si>
  <si>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</si>
  <si>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</si>
  <si>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</si>
  <si>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</si>
  <si>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</si>
  <si>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</si>
  <si>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</si>
  <si>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</si>
  <si>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</si>
  <si>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</si>
  <si>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</si>
  <si>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</si>
  <si>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</si>
  <si>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</si>
  <si>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</si>
  <si>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</si>
  <si>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</si>
  <si>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</si>
  <si>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</si>
  <si>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</si>
  <si>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</si>
  <si>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</si>
  <si>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</si>
  <si>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</si>
  <si>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</si>
  <si>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</si>
  <si>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</si>
  <si>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</si>
  <si>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</si>
  <si>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</si>
  <si>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</si>
  <si>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</si>
  <si>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</si>
  <si>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</si>
  <si>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</si>
  <si>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</si>
  <si>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</si>
  <si>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</si>
  <si>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</si>
  <si>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</si>
  <si>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</si>
  <si>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</si>
  <si>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</si>
  <si>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</si>
  <si>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</si>
  <si>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</si>
  <si>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</si>
  <si>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</si>
  <si>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</si>
  <si>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</si>
  <si>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</si>
  <si>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</si>
  <si>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</si>
  <si>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</si>
  <si>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</si>
  <si>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</si>
  <si>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</si>
  <si>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</si>
  <si>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</si>
  <si>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</si>
  <si>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</si>
  <si>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</si>
  <si>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</si>
  <si>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</si>
  <si>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</si>
  <si>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</si>
  <si>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</si>
  <si>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</si>
  <si>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</si>
  <si>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</si>
  <si>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</si>
  <si>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</si>
  <si>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</si>
  <si>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</si>
  <si>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</si>
  <si>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</si>
  <si>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</si>
  <si>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</si>
  <si>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</si>
  <si>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</si>
  <si>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</si>
  <si>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</si>
  <si>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</si>
  <si>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</si>
  <si>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</si>
  <si>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</si>
  <si>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</si>
  <si>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</si>
  <si>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</si>
  <si>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</si>
  <si>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</si>
  <si>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</si>
  <si>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</si>
  <si>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</si>
  <si>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</si>
  <si>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</si>
  <si>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</si>
  <si>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</si>
  <si>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</si>
  <si>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</si>
  <si>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</si>
  <si>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</si>
  <si>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</si>
  <si>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</si>
  <si>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</si>
  <si>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</si>
  <si>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</si>
  <si>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</si>
  <si>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</si>
  <si>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</si>
  <si>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</si>
  <si>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</si>
  <si>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</si>
  <si>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</si>
  <si>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</si>
  <si>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</si>
  <si>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</si>
  <si>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</si>
  <si>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</si>
  <si>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</si>
  <si>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</si>
  <si>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</si>
  <si>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</si>
  <si>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</si>
  <si>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</si>
  <si>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</si>
  <si>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</si>
  <si>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</si>
  <si>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</si>
  <si>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</si>
  <si>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</si>
  <si>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</si>
  <si>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</si>
  <si>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</si>
  <si>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</si>
  <si>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</si>
  <si>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</si>
  <si>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</si>
  <si>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</si>
  <si>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</si>
  <si>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</si>
  <si>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</si>
  <si>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</si>
  <si>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</si>
  <si>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</si>
  <si>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</si>
  <si>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</si>
  <si>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</si>
  <si>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</si>
  <si>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</si>
  <si>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</si>
  <si>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</si>
  <si>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</si>
  <si>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</si>
  <si>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</si>
  <si>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</si>
  <si>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</si>
  <si>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</si>
  <si>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</si>
  <si>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</si>
  <si>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</si>
  <si>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</si>
  <si>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</si>
  <si>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</si>
  <si>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</si>
  <si>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</si>
  <si>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</si>
  <si>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</si>
  <si>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</si>
  <si>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</si>
  <si>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</si>
  <si>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</si>
  <si>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</si>
  <si>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</si>
  <si>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</si>
  <si>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</si>
  <si>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</si>
  <si>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</si>
  <si>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</si>
  <si>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</si>
  <si>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</si>
  <si>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</si>
  <si>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</si>
  <si>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</si>
  <si>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</si>
  <si>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</si>
  <si>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</si>
  <si>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</si>
  <si>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</si>
  <si>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</si>
  <si>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</si>
  <si>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</si>
  <si>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</si>
  <si>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</si>
  <si>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</si>
  <si>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</si>
  <si>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</si>
  <si>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</si>
  <si>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</si>
  <si>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</si>
  <si>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</si>
  <si>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</si>
  <si>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</si>
  <si>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</si>
  <si>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</si>
  <si>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</si>
  <si>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</si>
  <si>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</si>
  <si>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</si>
  <si>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</si>
  <si>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</si>
  <si>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</si>
  <si>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</si>
  <si>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</si>
  <si>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</si>
  <si>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</si>
  <si>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</si>
  <si>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</si>
  <si>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</si>
  <si>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</si>
  <si>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</si>
  <si>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</si>
  <si>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</si>
  <si>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</si>
  <si>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</si>
  <si>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</si>
  <si>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</si>
  <si>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</si>
  <si>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</si>
  <si>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</si>
  <si>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</si>
  <si>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</si>
  <si>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</si>
  <si>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</si>
  <si>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</si>
  <si>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</si>
  <si>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</si>
  <si>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</si>
  <si>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</si>
  <si>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</si>
  <si>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</si>
  <si>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</si>
  <si>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</si>
  <si>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</si>
  <si>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</si>
  <si>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</si>
  <si>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</si>
  <si>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</si>
  <si>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</si>
  <si>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</si>
  <si>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</si>
  <si>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</si>
  <si>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</si>
  <si>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</si>
  <si>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</si>
  <si>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</si>
  <si>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</si>
  <si>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</si>
  <si>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</si>
  <si>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</si>
  <si>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</si>
  <si>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</si>
  <si>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</si>
  <si>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</si>
  <si>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</si>
  <si>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</si>
  <si>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</si>
  <si>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</si>
  <si>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</si>
  <si>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</si>
  <si>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</si>
  <si>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</si>
  <si>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</si>
  <si>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</si>
  <si>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</si>
  <si>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</si>
  <si>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</si>
  <si>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</si>
  <si>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</si>
  <si>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</si>
  <si>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</si>
  <si>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</si>
  <si>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</si>
  <si>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</si>
  <si>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</si>
  <si>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</si>
  <si>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</si>
  <si>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</si>
  <si>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</si>
  <si>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</si>
  <si>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</si>
  <si>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</si>
  <si>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</si>
  <si>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</si>
  <si>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</si>
  <si>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</si>
  <si>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</si>
  <si>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</si>
  <si>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</si>
  <si>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</si>
  <si>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</si>
  <si>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</si>
  <si>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</si>
  <si>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</si>
  <si>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</si>
  <si>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</si>
  <si>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</si>
  <si>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</si>
  <si>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</si>
  <si>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</si>
  <si>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</si>
  <si>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</si>
  <si>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</si>
  <si>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</si>
  <si>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</si>
  <si>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</si>
  <si>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</si>
  <si>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</si>
  <si>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</si>
  <si>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</si>
  <si>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</si>
  <si>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</si>
  <si>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</si>
  <si>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</si>
  <si>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</si>
  <si>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</si>
  <si>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</si>
  <si>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</si>
  <si>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</si>
  <si>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</si>
  <si>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</si>
  <si>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</si>
  <si>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</si>
  <si>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</si>
  <si>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</si>
  <si>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</si>
  <si>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</si>
  <si>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</si>
  <si>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</si>
  <si>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</si>
  <si>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</si>
  <si>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</si>
  <si>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</si>
  <si>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</si>
  <si>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</si>
  <si>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</si>
  <si>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</si>
  <si>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</si>
  <si>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</si>
  <si>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</si>
  <si>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</si>
  <si>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</si>
  <si>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</si>
  <si>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</si>
  <si>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</si>
  <si>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</si>
  <si>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</si>
  <si>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</si>
  <si>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</si>
  <si>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</si>
  <si>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</si>
  <si>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</si>
  <si>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</si>
  <si>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</si>
  <si>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</si>
  <si>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</si>
  <si>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</si>
  <si>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</si>
  <si>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</si>
  <si>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</si>
  <si>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</si>
  <si>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</si>
  <si>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</si>
  <si>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</si>
  <si>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</si>
  <si>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</si>
  <si>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</si>
  <si>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</si>
  <si>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</si>
  <si>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</si>
  <si>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</si>
  <si>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</si>
  <si>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</si>
  <si>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</si>
  <si>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</si>
  <si>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</si>
  <si>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</si>
  <si>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</si>
  <si>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</si>
  <si>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</si>
  <si>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</si>
  <si>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</si>
  <si>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</si>
  <si>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</si>
  <si>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</si>
  <si>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</si>
  <si>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</si>
  <si>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</si>
  <si>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</si>
  <si>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</si>
  <si>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</si>
  <si>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</si>
  <si>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</si>
  <si>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</si>
  <si>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</si>
  <si>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</si>
  <si>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</si>
  <si>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</si>
  <si>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</si>
  <si>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</si>
  <si>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</si>
  <si>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</si>
  <si>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</si>
  <si>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</si>
  <si>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</si>
  <si>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</si>
  <si>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</si>
  <si>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</si>
  <si>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</si>
  <si>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</si>
  <si>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</si>
  <si>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</si>
  <si>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</si>
  <si>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</si>
  <si>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</si>
  <si>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</si>
  <si>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</si>
  <si>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</si>
  <si>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</si>
  <si>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</si>
  <si>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</si>
  <si>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</si>
  <si>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</si>
  <si>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</si>
  <si>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</si>
  <si>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</si>
  <si>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</si>
  <si>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</si>
  <si>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</si>
  <si>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</si>
  <si>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</si>
  <si>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</si>
  <si>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</si>
  <si>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</si>
  <si>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</si>
  <si>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</si>
  <si>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</si>
  <si>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</si>
  <si>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</si>
  <si>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</si>
  <si>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</si>
  <si>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</si>
  <si>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</si>
  <si>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</si>
  <si>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</si>
  <si>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</si>
  <si>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</si>
  <si>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</si>
  <si>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</si>
  <si>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</si>
  <si>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</si>
  <si>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</si>
  <si>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</si>
  <si>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</si>
  <si>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</si>
  <si>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</si>
  <si>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</si>
  <si>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</si>
  <si>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</si>
  <si>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</si>
  <si>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</si>
  <si>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</si>
  <si>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</si>
  <si>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</si>
  <si>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</si>
  <si>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</si>
  <si>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</si>
  <si>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</si>
  <si>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</si>
  <si>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</si>
  <si>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</si>
  <si>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</si>
  <si>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</si>
  <si>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</si>
  <si>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</si>
  <si>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</si>
  <si>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</si>
  <si>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</si>
  <si>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</si>
  <si>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</si>
  <si>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</si>
  <si>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</si>
  <si>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</si>
  <si>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</si>
  <si>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</si>
  <si>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</si>
  <si>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</si>
  <si>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</si>
  <si>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</si>
  <si>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</si>
  <si>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</si>
  <si>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</si>
  <si>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</si>
  <si>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</si>
  <si>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</si>
  <si>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</si>
  <si>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</si>
  <si>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</si>
  <si>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</si>
  <si>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</si>
  <si>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</si>
  <si>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</si>
  <si>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</si>
  <si>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</si>
  <si>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</si>
  <si>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</si>
  <si>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</si>
  <si>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</si>
  <si>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</si>
  <si>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</si>
  <si>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</si>
  <si>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</si>
  <si>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</si>
  <si>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</si>
  <si>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</si>
  <si>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</si>
  <si>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</si>
  <si>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</si>
  <si>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</si>
  <si>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</si>
  <si>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</si>
  <si>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</si>
  <si>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</si>
  <si>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</si>
  <si>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</si>
  <si>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</si>
  <si>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</si>
  <si>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</si>
  <si>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</si>
  <si>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</si>
  <si>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</si>
  <si>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</si>
  <si>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</si>
  <si>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</si>
  <si>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</si>
  <si>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</si>
  <si>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</si>
  <si>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</si>
  <si>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</si>
  <si>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</si>
  <si>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</si>
  <si>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</si>
  <si>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</si>
  <si>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</si>
  <si>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</si>
  <si>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</si>
  <si>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</si>
  <si>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</si>
  <si>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</si>
  <si>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</si>
  <si>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</si>
  <si>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</si>
  <si>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</si>
  <si>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</si>
  <si>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</si>
  <si>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</si>
  <si>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</si>
  <si>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</si>
  <si>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</si>
  <si>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</si>
  <si>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</si>
  <si>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</si>
  <si>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</si>
  <si>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</si>
  <si>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</si>
  <si>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</si>
  <si>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</si>
  <si>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</si>
  <si>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</si>
  <si>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</si>
  <si>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</si>
  <si>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</si>
  <si>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</si>
  <si>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</si>
  <si>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</si>
  <si>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</si>
  <si>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</si>
  <si>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</si>
  <si>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</si>
  <si>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</si>
  <si>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</si>
  <si>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</si>
  <si>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</si>
  <si>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</si>
  <si>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</si>
  <si>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</si>
  <si>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</si>
  <si>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</si>
  <si>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</si>
  <si>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</si>
  <si>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</si>
  <si>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</si>
  <si>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</si>
  <si>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</si>
  <si>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</si>
  <si>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</si>
  <si>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</si>
  <si>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</si>
  <si>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</si>
  <si>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</si>
  <si>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</si>
  <si>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</si>
  <si>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</si>
  <si>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</si>
  <si>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</si>
  <si>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</si>
  <si>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</si>
  <si>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</si>
  <si>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</si>
  <si>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</si>
  <si>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</si>
  <si>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</si>
  <si>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</si>
  <si>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</si>
  <si>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</si>
  <si>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</si>
  <si>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</si>
  <si>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</si>
  <si>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</si>
  <si>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</si>
  <si>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</si>
  <si>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</si>
  <si>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</si>
  <si>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</si>
  <si>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</si>
  <si>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</si>
  <si>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</si>
  <si>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</si>
  <si>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</si>
  <si>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</si>
  <si>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</si>
  <si>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</si>
  <si>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</si>
  <si>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</si>
  <si>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</si>
  <si>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</si>
  <si>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</si>
  <si>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</si>
  <si>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</si>
  <si>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</si>
  <si>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</si>
  <si>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</si>
  <si>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</si>
  <si>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</si>
  <si>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</si>
  <si>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</si>
  <si>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</si>
  <si>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</si>
  <si>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</si>
  <si>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</si>
  <si>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</si>
  <si>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</si>
  <si>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</si>
  <si>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</si>
  <si>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</si>
  <si>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</si>
  <si>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</si>
  <si>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</si>
  <si>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</si>
  <si>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</si>
  <si>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</si>
  <si>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</si>
  <si>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</si>
  <si>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</si>
  <si>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</si>
  <si>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</si>
  <si>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</si>
  <si>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</si>
  <si>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</si>
  <si>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</si>
  <si>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</si>
  <si>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</si>
  <si>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</si>
  <si>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</si>
  <si>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</si>
  <si>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</si>
  <si>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</si>
  <si>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</si>
  <si>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</si>
  <si>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</si>
  <si>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</si>
  <si>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</si>
  <si>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</si>
  <si>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</si>
  <si>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</si>
  <si>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</si>
  <si>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</si>
  <si>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</si>
  <si>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</si>
  <si>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</si>
  <si>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</si>
  <si>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</si>
  <si>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</si>
  <si>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</si>
  <si>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</si>
  <si>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</si>
  <si>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</si>
  <si>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</si>
  <si>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</si>
  <si>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</si>
  <si>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</si>
  <si>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</si>
  <si>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</si>
  <si>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</si>
  <si>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</si>
  <si>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</si>
  <si>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</si>
  <si>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</si>
  <si>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</si>
  <si>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</si>
  <si>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</si>
  <si>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</si>
  <si>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</si>
  <si>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</si>
  <si>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</si>
  <si>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</si>
  <si>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</si>
  <si>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</si>
  <si>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</si>
  <si>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</si>
  <si>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</si>
  <si>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</si>
  <si>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</si>
  <si>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</si>
  <si>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</si>
  <si>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</si>
  <si>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</si>
  <si>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</si>
  <si>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</si>
  <si>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</si>
  <si>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</si>
  <si>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</si>
  <si>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</si>
  <si>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</si>
  <si>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</si>
  <si>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</si>
  <si>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</si>
  <si>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</si>
  <si>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</si>
  <si>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</si>
  <si>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</si>
  <si>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</si>
  <si>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</si>
  <si>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</si>
  <si>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</si>
  <si>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</si>
  <si>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</si>
  <si>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</si>
  <si>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</si>
  <si>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</si>
  <si>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</si>
  <si>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</si>
  <si>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</si>
  <si>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</si>
  <si>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</si>
  <si>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</si>
  <si>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</si>
  <si>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</si>
  <si>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</si>
  <si>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</si>
  <si>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</si>
  <si>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</si>
  <si>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</si>
  <si>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</si>
  <si>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</si>
  <si>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</si>
  <si>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</si>
  <si>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</si>
  <si>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</si>
  <si>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</si>
  <si>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</si>
  <si>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</si>
  <si>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</si>
  <si>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</si>
  <si>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</si>
  <si>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</si>
  <si>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</si>
  <si>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</si>
  <si>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</si>
  <si>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</si>
  <si>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</si>
  <si>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</si>
  <si>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</si>
  <si>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</si>
  <si>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</si>
  <si>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</si>
  <si>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</si>
  <si>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</si>
  <si>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</si>
  <si>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</si>
  <si>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</si>
  <si>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</si>
  <si>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</si>
  <si>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</si>
  <si>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</si>
  <si>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</si>
  <si>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</si>
  <si>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</si>
  <si>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</si>
  <si>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</si>
  <si>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</si>
  <si>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</si>
  <si>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</si>
  <si>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</si>
  <si>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</si>
  <si>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</si>
  <si>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</si>
  <si>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</si>
  <si>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</si>
  <si>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</si>
  <si>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</si>
  <si>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</si>
  <si>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</si>
  <si>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</si>
  <si>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</si>
  <si>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</si>
  <si>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</si>
  <si>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</si>
  <si>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</si>
  <si>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</si>
  <si>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</si>
  <si>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</si>
  <si>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</si>
  <si>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</si>
  <si>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</si>
  <si>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</si>
  <si>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</si>
  <si>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</si>
  <si>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</si>
  <si>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</si>
  <si>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</si>
  <si>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</si>
  <si>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</si>
  <si>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</si>
  <si>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</si>
  <si>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</si>
  <si>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</si>
  <si>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</si>
  <si>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</si>
  <si>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</si>
  <si>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</si>
  <si>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</si>
  <si>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</si>
  <si>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</si>
  <si>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</si>
  <si>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</si>
  <si>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</si>
  <si>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</si>
  <si>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</si>
  <si>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</si>
  <si>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</si>
  <si>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</si>
  <si>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</si>
  <si>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</si>
  <si>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</si>
  <si>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</si>
  <si>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</si>
  <si>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</si>
  <si>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</si>
  <si>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</si>
  <si>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</si>
  <si>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</si>
  <si>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</si>
  <si>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</si>
  <si>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</si>
  <si>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</si>
  <si>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</si>
  <si>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</si>
  <si>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</si>
  <si>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</si>
  <si>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</si>
  <si>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</si>
  <si>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</si>
  <si>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</si>
  <si>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</si>
  <si>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</si>
  <si>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</si>
  <si>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</si>
  <si>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</si>
  <si>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</si>
  <si>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</si>
  <si>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</si>
  <si>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</si>
  <si>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</si>
  <si>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</si>
  <si>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</si>
  <si>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</si>
  <si>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</si>
  <si>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</si>
  <si>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</si>
  <si>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</si>
  <si>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</si>
  <si>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</si>
  <si>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</si>
  <si>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</si>
  <si>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</si>
  <si>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</si>
  <si>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</si>
  <si>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</si>
  <si>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</si>
  <si>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</si>
  <si>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</si>
  <si>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</si>
  <si>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</si>
  <si>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</si>
  <si>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</si>
  <si>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</si>
  <si>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</si>
  <si>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</si>
  <si>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</si>
  <si>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</si>
  <si>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</si>
  <si>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</si>
  <si>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</si>
  <si>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</si>
  <si>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</si>
  <si>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</si>
  <si>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</si>
  <si>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</si>
  <si>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</si>
  <si>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</si>
  <si>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</si>
  <si>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</si>
  <si>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</si>
  <si>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</si>
  <si>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</si>
  <si>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</si>
  <si>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</si>
  <si>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</si>
  <si>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</si>
  <si>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</si>
  <si>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</si>
  <si>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</si>
  <si>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</si>
  <si>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</si>
  <si>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</si>
  <si>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</si>
  <si>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</si>
  <si>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</si>
  <si>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</si>
  <si>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</si>
  <si>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</si>
  <si>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</si>
  <si>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</si>
  <si>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</si>
  <si>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</si>
  <si>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</si>
  <si>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</si>
  <si>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</si>
  <si>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</si>
  <si>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</si>
  <si>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</si>
  <si>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</si>
  <si>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</si>
  <si>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</si>
  <si>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</si>
  <si>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</si>
  <si>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</si>
  <si>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</si>
  <si>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</si>
  <si>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</si>
  <si>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</si>
  <si>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</si>
  <si>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</si>
  <si>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</si>
  <si>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</si>
  <si>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</si>
  <si>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</si>
  <si>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</si>
  <si>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</si>
  <si>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</si>
  <si>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</si>
  <si>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</si>
  <si>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</si>
  <si>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</si>
  <si>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</si>
  <si>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</si>
  <si>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</si>
  <si>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</si>
  <si>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</si>
  <si>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</si>
  <si>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</si>
  <si>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</si>
  <si>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</si>
  <si>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</si>
  <si>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</si>
  <si>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</si>
  <si>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</si>
  <si>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</si>
  <si>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</si>
  <si>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</si>
  <si>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</si>
  <si>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</si>
  <si>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</si>
  <si>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</si>
  <si>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</si>
  <si>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</si>
  <si>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</si>
  <si>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</si>
  <si>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</si>
  <si>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</si>
  <si>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</si>
  <si>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</si>
  <si>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</si>
  <si>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</si>
  <si>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</si>
  <si>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</si>
  <si>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</si>
  <si>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</si>
  <si>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</si>
  <si>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</si>
  <si>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</si>
  <si>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</si>
  <si>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</si>
  <si>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</si>
  <si>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</si>
  <si>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</si>
  <si>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</si>
  <si>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</si>
  <si>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</si>
  <si>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</si>
  <si>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</si>
  <si>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</si>
  <si>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</si>
  <si>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</si>
  <si>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</si>
  <si>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</si>
  <si>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</si>
  <si>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</si>
  <si>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</si>
  <si>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</si>
  <si>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</si>
  <si>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</si>
  <si>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</si>
  <si>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</si>
  <si>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</si>
  <si>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</si>
  <si>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</si>
  <si>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</si>
  <si>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</si>
  <si>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</si>
  <si>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</si>
  <si>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</si>
  <si>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</si>
  <si>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</si>
  <si>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</si>
  <si>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</si>
  <si>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</si>
  <si>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</si>
  <si>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</si>
  <si>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</si>
  <si>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</si>
  <si>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</si>
  <si>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</si>
  <si>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</si>
  <si>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</si>
  <si>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</si>
  <si>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</si>
  <si>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</si>
  <si>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</si>
  <si>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</si>
  <si>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</si>
  <si>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</si>
  <si>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</si>
  <si>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</si>
  <si>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</si>
  <si>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</si>
  <si>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</si>
  <si>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</si>
  <si>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</si>
  <si>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</si>
  <si>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</si>
  <si>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</si>
  <si>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</si>
  <si>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</si>
  <si>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</si>
  <si>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</si>
  <si>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</si>
  <si>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</si>
  <si>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</si>
  <si>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</si>
  <si>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</si>
  <si>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</si>
  <si>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</si>
  <si>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</si>
  <si>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</si>
  <si>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</si>
  <si>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</si>
  <si>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</si>
  <si>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</si>
  <si>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</si>
  <si>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</si>
  <si>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</si>
  <si>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</si>
  <si>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</si>
  <si>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</si>
  <si>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</si>
  <si>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</si>
  <si>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</si>
  <si>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</si>
  <si>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</si>
  <si>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</si>
  <si>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</si>
  <si>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</si>
  <si>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</si>
  <si>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</si>
  <si>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</si>
  <si>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</si>
  <si>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</si>
  <si>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</si>
  <si>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</si>
  <si>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</si>
  <si>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</si>
  <si>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</si>
  <si>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</si>
  <si>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</si>
  <si>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</si>
  <si>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</si>
  <si>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</si>
  <si>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</si>
  <si>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</si>
  <si>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</si>
  <si>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</si>
  <si>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</si>
  <si>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</si>
  <si>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</si>
  <si>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</si>
  <si>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</si>
  <si>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</si>
  <si>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</si>
  <si>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</si>
  <si>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</si>
  <si>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</si>
  <si>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</si>
  <si>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</si>
  <si>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</si>
  <si>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</si>
  <si>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</si>
  <si>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</si>
  <si>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</si>
  <si>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</si>
  <si>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</si>
  <si>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</si>
  <si>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</si>
  <si>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</si>
  <si>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</si>
  <si>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</si>
  <si>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</si>
  <si>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</si>
  <si>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</si>
  <si>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</si>
  <si>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</si>
  <si>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</si>
  <si>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</si>
  <si>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</si>
  <si>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</si>
  <si>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</si>
  <si>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</si>
  <si>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</si>
  <si>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</si>
  <si>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</si>
  <si>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</si>
  <si>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</si>
  <si>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</si>
  <si>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</si>
  <si>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</si>
  <si>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</si>
  <si>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</si>
  <si>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</si>
  <si>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</si>
  <si>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</si>
  <si>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</si>
  <si>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</si>
  <si>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</si>
  <si>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</si>
  <si>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</si>
  <si>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</si>
  <si>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</si>
  <si>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</si>
  <si>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</si>
  <si>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</si>
  <si>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</si>
  <si>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</si>
  <si>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</si>
  <si>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</si>
  <si>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</si>
  <si>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</si>
  <si>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</si>
  <si>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</si>
  <si>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</si>
  <si>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</si>
  <si>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</si>
  <si>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</si>
  <si>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</si>
  <si>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</si>
  <si>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</si>
  <si>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</si>
  <si>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</si>
  <si>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</si>
  <si>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</si>
  <si>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</si>
  <si>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</si>
  <si>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</si>
  <si>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</si>
  <si>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</si>
  <si>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</si>
  <si>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</si>
  <si>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</si>
  <si>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</si>
  <si>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</si>
  <si>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</si>
  <si>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</si>
  <si>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</si>
  <si>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</si>
  <si>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</si>
  <si>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</si>
  <si>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</si>
  <si>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</si>
  <si>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</si>
  <si>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</si>
  <si>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</si>
  <si>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</si>
  <si>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</si>
  <si>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</si>
  <si>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</si>
  <si>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</si>
  <si>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</si>
  <si>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</si>
  <si>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</si>
  <si>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</si>
  <si>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</si>
  <si>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</si>
  <si>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</si>
  <si>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</si>
  <si>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</si>
  <si>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</si>
  <si>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</si>
  <si>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</si>
  <si>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</si>
  <si>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</si>
  <si>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</si>
  <si>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</si>
  <si>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</si>
  <si>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</si>
  <si>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</si>
  <si>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</si>
  <si>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</si>
  <si>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</si>
  <si>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</si>
  <si>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</si>
  <si>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</si>
  <si>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</si>
  <si>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</si>
  <si>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</si>
  <si>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</si>
  <si>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</si>
  <si>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</si>
  <si>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</si>
  <si>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</si>
  <si>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</si>
  <si>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</si>
  <si>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</si>
  <si>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</si>
  <si>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</si>
  <si>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</si>
  <si>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</si>
  <si>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</si>
  <si>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</si>
  <si>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</si>
  <si>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</si>
  <si>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</si>
  <si>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</si>
  <si>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</si>
  <si>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</si>
  <si>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</si>
  <si>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</si>
  <si>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</si>
  <si>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</si>
  <si>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</si>
  <si>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</si>
  <si>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</si>
  <si>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</si>
  <si>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</si>
  <si>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</si>
  <si>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</si>
  <si>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</si>
  <si>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</si>
  <si>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</si>
  <si>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</si>
  <si>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</si>
  <si>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</si>
  <si>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</si>
  <si>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</si>
  <si>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</si>
  <si>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</si>
  <si>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</si>
  <si>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</si>
  <si>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</si>
  <si>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</si>
  <si>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</si>
  <si>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</si>
  <si>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</si>
  <si>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</si>
  <si>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</si>
  <si>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</si>
  <si>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</si>
  <si>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</si>
  <si>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</si>
  <si>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</si>
  <si>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</si>
  <si>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</si>
  <si>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</si>
  <si>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</si>
  <si>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</si>
  <si>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</si>
  <si>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</si>
  <si>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</si>
  <si>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</si>
  <si>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</si>
  <si>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</si>
  <si>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</si>
  <si>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</si>
  <si>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</si>
  <si>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</si>
  <si>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</si>
  <si>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</si>
  <si>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</si>
  <si>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</si>
  <si>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</si>
  <si>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</si>
  <si>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</si>
  <si>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</si>
  <si>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</si>
  <si>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</si>
  <si>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</si>
  <si>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</si>
  <si>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</si>
  <si>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</si>
  <si>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</si>
  <si>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</si>
  <si>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</si>
  <si>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</si>
  <si>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</si>
  <si>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</si>
  <si>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</si>
  <si>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</si>
  <si>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</si>
  <si>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</si>
  <si>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</si>
  <si>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</si>
  <si>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</si>
  <si>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</si>
  <si>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</si>
  <si>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</si>
  <si>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</si>
  <si>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</si>
  <si>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</si>
  <si>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</si>
  <si>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</si>
  <si>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</si>
  <si>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</si>
  <si>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</si>
  <si>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</si>
  <si>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</si>
  <si>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</si>
  <si>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</si>
  <si>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</si>
  <si>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</si>
  <si>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</si>
  <si>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</si>
  <si>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</si>
  <si>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</si>
  <si>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</si>
  <si>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</si>
  <si>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</si>
  <si>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</si>
  <si>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</si>
  <si>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</si>
  <si>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</si>
  <si>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</si>
  <si>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</si>
  <si>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</si>
  <si>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</si>
  <si>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</si>
  <si>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</si>
  <si>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</si>
  <si>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</si>
  <si>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</si>
  <si>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</si>
  <si>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</si>
  <si>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</si>
  <si>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</si>
  <si>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</si>
  <si>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</si>
  <si>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</si>
  <si>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</si>
  <si>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</si>
  <si>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</si>
  <si>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</si>
  <si>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</si>
  <si>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</si>
  <si>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</si>
  <si>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</si>
  <si>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</si>
  <si>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</si>
  <si>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</si>
  <si>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</si>
  <si>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</si>
  <si>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</si>
  <si>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</si>
  <si>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</si>
  <si>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</si>
  <si>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</si>
  <si>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</si>
  <si>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</si>
  <si>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</si>
  <si>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</si>
  <si>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</si>
  <si>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</si>
  <si>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</si>
  <si>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</si>
  <si>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</si>
  <si>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</si>
  <si>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</si>
  <si>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</si>
  <si>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</si>
  <si>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</si>
  <si>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</si>
  <si>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</si>
  <si>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</si>
  <si>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</si>
  <si>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</si>
  <si>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</si>
  <si>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</si>
  <si>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</si>
  <si>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</si>
  <si>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</si>
  <si>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</si>
  <si>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</si>
  <si>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</si>
  <si>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</si>
  <si>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</si>
  <si>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</si>
  <si>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</si>
  <si>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</si>
  <si>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</si>
  <si>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</si>
  <si>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</si>
  <si>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</si>
  <si>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</si>
  <si>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</si>
  <si>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</si>
  <si>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</si>
  <si>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</si>
  <si>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</si>
  <si>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</si>
  <si>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</si>
  <si>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</si>
  <si>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</si>
  <si>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</si>
  <si>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</si>
  <si>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</si>
  <si>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</si>
  <si>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</si>
  <si>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</si>
  <si>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</si>
  <si>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</si>
  <si>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</si>
  <si>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</si>
  <si>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</si>
  <si>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</si>
  <si>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</si>
  <si>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</si>
  <si>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</si>
  <si>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</si>
  <si>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</si>
  <si>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</si>
  <si>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</si>
  <si>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</si>
  <si>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</si>
  <si>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</si>
  <si>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</si>
  <si>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</si>
  <si>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</si>
  <si>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</si>
  <si>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</si>
  <si>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</si>
  <si>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</si>
  <si>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</si>
  <si>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</si>
  <si>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</si>
  <si>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</si>
  <si>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</si>
  <si>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</si>
  <si>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</si>
  <si>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</si>
  <si>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</si>
  <si>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</si>
  <si>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</si>
  <si>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</si>
  <si>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</si>
  <si>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</si>
  <si>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</si>
  <si>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</si>
  <si>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</si>
  <si>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</si>
  <si>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</si>
  <si>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</si>
  <si>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</si>
  <si>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</si>
  <si>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</si>
  <si>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</si>
  <si>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</si>
  <si>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</si>
  <si>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</si>
  <si>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</si>
  <si>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</si>
  <si>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</si>
  <si>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</si>
  <si>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</si>
  <si>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</si>
  <si>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</si>
  <si>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</si>
  <si>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</si>
  <si>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</si>
  <si>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</si>
  <si>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</si>
  <si>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</si>
  <si>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</si>
  <si>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</si>
  <si>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</si>
  <si>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</si>
  <si>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</si>
  <si>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</si>
  <si>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</si>
  <si>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</si>
  <si>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</si>
  <si>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</si>
  <si>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</si>
  <si>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</si>
  <si>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</si>
  <si>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</si>
  <si>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</si>
  <si>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</si>
  <si>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</si>
  <si>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</si>
  <si>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</si>
  <si>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</si>
  <si>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</si>
  <si>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</si>
  <si>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</si>
  <si>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</si>
  <si>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</si>
  <si>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</si>
  <si>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</si>
  <si>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</si>
  <si>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</si>
  <si>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</si>
  <si>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</si>
  <si>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</si>
  <si>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</si>
  <si>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</si>
  <si>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</si>
  <si>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</si>
  <si>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</si>
  <si>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</si>
  <si>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</si>
  <si>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</si>
  <si>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</si>
  <si>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</si>
  <si>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</si>
  <si>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</si>
  <si>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</si>
  <si>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</si>
  <si>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</si>
  <si>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</si>
  <si>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</si>
  <si>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</si>
  <si>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</si>
  <si>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</si>
  <si>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</si>
  <si>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</si>
  <si>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</si>
  <si>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</si>
  <si>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</si>
  <si>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</si>
  <si>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</si>
  <si>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</si>
  <si>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</si>
  <si>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</si>
  <si>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</si>
  <si>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</si>
  <si>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</si>
  <si>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</si>
  <si>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</si>
  <si>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</si>
  <si>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</si>
  <si>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</si>
  <si>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</si>
  <si>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</si>
  <si>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</si>
  <si>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</si>
  <si>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</si>
  <si>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</si>
  <si>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</si>
  <si>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</si>
  <si>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</si>
  <si>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</si>
  <si>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</si>
  <si>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</si>
  <si>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</si>
  <si>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</si>
  <si>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</si>
  <si>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</si>
  <si>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</si>
  <si>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</si>
  <si>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</si>
  <si>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</si>
  <si>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</si>
  <si>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</si>
  <si>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</si>
  <si>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</si>
  <si>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</si>
  <si>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</si>
  <si>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</si>
  <si>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</si>
  <si>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</si>
  <si>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</si>
  <si>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</si>
  <si>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</si>
  <si>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</si>
  <si>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</si>
  <si>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</si>
  <si>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</si>
  <si>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</si>
  <si>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</si>
  <si>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</si>
  <si>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</si>
  <si>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</si>
  <si>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</si>
  <si>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</si>
  <si>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</si>
  <si>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</si>
  <si>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</si>
  <si>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</si>
  <si>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</si>
  <si>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</si>
  <si>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</si>
  <si>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</si>
  <si>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</si>
  <si>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</si>
  <si>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</si>
  <si>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</si>
  <si>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</si>
  <si>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</si>
  <si>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</si>
  <si>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</si>
  <si>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</si>
  <si>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</si>
  <si>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</si>
  <si>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</si>
  <si>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</si>
  <si>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</si>
  <si>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</si>
  <si>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</si>
  <si>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</si>
  <si>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</si>
  <si>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</si>
  <si>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</si>
  <si>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</si>
  <si>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</si>
  <si>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</si>
  <si>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</si>
  <si>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</si>
  <si>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</si>
  <si>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</si>
  <si>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</si>
  <si>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</si>
  <si>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</si>
  <si>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</si>
  <si>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</si>
  <si>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</si>
  <si>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</si>
  <si>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</si>
  <si>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</si>
  <si>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</si>
  <si>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</si>
  <si>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</si>
  <si>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</si>
  <si>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</si>
  <si>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</si>
  <si>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</si>
  <si>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</si>
  <si>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</si>
  <si>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</si>
  <si>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</si>
  <si>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</si>
  <si>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</si>
  <si>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</si>
  <si>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</si>
  <si>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</si>
  <si>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</si>
  <si>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</si>
  <si>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</si>
  <si>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</si>
  <si>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</si>
  <si>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</si>
  <si>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</si>
  <si>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</si>
  <si>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</si>
  <si>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</si>
  <si>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</si>
  <si>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</si>
  <si>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</si>
  <si>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</si>
  <si>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</si>
  <si>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</si>
  <si>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</si>
  <si>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</si>
  <si>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</si>
  <si>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</si>
  <si>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</si>
  <si>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</si>
  <si>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</si>
  <si>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</si>
  <si>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</si>
  <si>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</si>
  <si>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</si>
  <si>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</si>
  <si>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</si>
  <si>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</si>
  <si>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</si>
  <si>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</si>
  <si>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</si>
  <si>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</si>
  <si>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</si>
  <si>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</si>
  <si>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</si>
  <si>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</si>
  <si>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</si>
  <si>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</si>
  <si>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</si>
  <si>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</si>
  <si>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</si>
  <si>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</si>
  <si>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</si>
  <si>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</si>
  <si>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</si>
  <si>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</si>
  <si>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</si>
  <si>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</si>
  <si>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</si>
  <si>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</si>
  <si>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</si>
  <si>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</si>
  <si>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</si>
  <si>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</si>
  <si>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</si>
  <si>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</si>
  <si>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</si>
  <si>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</si>
  <si>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</si>
  <si>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</si>
  <si>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</si>
  <si>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</si>
  <si>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</si>
  <si>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</si>
  <si>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</si>
  <si>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</si>
  <si>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</si>
  <si>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</si>
  <si>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</si>
  <si>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</si>
  <si>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</si>
  <si>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</si>
  <si>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</si>
  <si>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</si>
  <si>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</si>
  <si>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</si>
  <si>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</si>
  <si>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</si>
  <si>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</si>
  <si>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</si>
  <si>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</si>
  <si>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</si>
  <si>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</si>
  <si>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</si>
  <si>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</si>
  <si>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</si>
  <si>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</si>
  <si>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</si>
  <si>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</si>
  <si>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</si>
  <si>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</si>
  <si>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</si>
  <si>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</si>
  <si>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</si>
  <si>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</si>
  <si>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</si>
  <si>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</si>
  <si>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</si>
  <si>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</si>
  <si>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</si>
  <si>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</si>
  <si>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</si>
  <si>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</si>
  <si>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</si>
  <si>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</si>
  <si>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</si>
  <si>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</si>
  <si>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</si>
  <si>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</si>
  <si>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</si>
  <si>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</si>
  <si>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</si>
  <si>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</si>
  <si>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</si>
  <si>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</si>
  <si>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</si>
  <si>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</si>
  <si>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</si>
  <si>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</si>
  <si>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</si>
  <si>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</si>
  <si>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</si>
  <si>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</si>
  <si>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</si>
  <si>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</si>
  <si>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</si>
  <si>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</si>
  <si>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</si>
  <si>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</si>
  <si>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</si>
  <si>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</si>
  <si>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</si>
  <si>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</si>
  <si>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</si>
  <si>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</si>
  <si>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</si>
  <si>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</si>
  <si>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</si>
  <si>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</si>
  <si>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</si>
  <si>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</si>
  <si>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</si>
  <si>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</si>
  <si>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</si>
  <si>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</si>
  <si>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</si>
  <si>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</si>
  <si>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</si>
  <si>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</si>
  <si>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</si>
  <si>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</si>
  <si>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</si>
  <si>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</si>
  <si>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</si>
  <si>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</si>
  <si>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</si>
  <si>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</si>
  <si>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</si>
  <si>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</si>
  <si>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</si>
  <si>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</si>
  <si>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</si>
  <si>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</si>
  <si>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</si>
  <si>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</si>
  <si>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</si>
  <si>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</si>
  <si>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</si>
  <si>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</si>
  <si>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</si>
  <si>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</si>
  <si>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</si>
  <si>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</si>
  <si>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</si>
  <si>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</si>
  <si>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</si>
  <si>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</si>
  <si>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</si>
  <si>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</si>
  <si>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</si>
  <si>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</si>
  <si>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</si>
  <si>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</si>
  <si>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</si>
  <si>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</si>
  <si>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</si>
  <si>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</si>
  <si>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</si>
  <si>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</si>
  <si>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</si>
  <si>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</si>
  <si>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</si>
  <si>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</si>
  <si>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</si>
  <si>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</si>
  <si>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</si>
  <si>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</si>
  <si>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</si>
  <si>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</si>
  <si>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</si>
  <si>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</si>
  <si>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</si>
  <si>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</si>
  <si>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</si>
  <si>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</si>
  <si>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</si>
  <si>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</si>
  <si>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</si>
  <si>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</si>
  <si>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</si>
  <si>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</si>
  <si>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</si>
  <si>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</si>
  <si>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</si>
  <si>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</si>
  <si>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</si>
  <si>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</si>
  <si>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</si>
  <si>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</si>
  <si>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</si>
  <si>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</si>
  <si>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</si>
  <si>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</si>
  <si>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</si>
  <si>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</si>
  <si>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</si>
  <si>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</si>
  <si>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</si>
  <si>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</si>
  <si>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</si>
  <si>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</si>
  <si>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</si>
  <si>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</si>
  <si>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</si>
  <si>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</si>
  <si>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</si>
  <si>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</si>
  <si>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</si>
  <si>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</si>
  <si>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</si>
  <si>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</si>
  <si>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</si>
  <si>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</si>
  <si>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</si>
  <si>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</si>
  <si>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</si>
  <si>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</si>
  <si>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</si>
  <si>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</si>
  <si>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</si>
  <si>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</si>
  <si>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</si>
  <si>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</si>
  <si>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</si>
  <si>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</si>
  <si>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</si>
  <si>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</si>
  <si>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</si>
  <si>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</si>
  <si>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</si>
  <si>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</si>
  <si>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</si>
  <si>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</si>
  <si>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</si>
  <si>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</si>
  <si>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</si>
  <si>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</si>
  <si>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</si>
  <si>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</si>
  <si>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</si>
  <si>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</si>
  <si>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</si>
  <si>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</si>
  <si>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</si>
  <si>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</si>
  <si>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</si>
  <si>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</si>
  <si>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</si>
  <si>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</si>
  <si>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</si>
  <si>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</si>
  <si>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</si>
  <si>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</si>
  <si>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</si>
  <si>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</si>
  <si>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</si>
  <si>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</si>
  <si>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</si>
  <si>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</si>
  <si>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</si>
  <si>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</si>
  <si>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</si>
  <si>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</si>
  <si>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</si>
  <si>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</si>
  <si>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</si>
  <si>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</si>
  <si>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</si>
  <si>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</si>
  <si>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</si>
  <si>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</si>
  <si>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</si>
  <si>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</si>
  <si>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</si>
  <si>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</si>
  <si>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</si>
  <si>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</si>
  <si>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</si>
  <si>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</si>
  <si>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</si>
  <si>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</si>
  <si>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</si>
  <si>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</si>
  <si>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</si>
  <si>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</si>
  <si>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</si>
  <si>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</si>
  <si>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</si>
  <si>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</si>
  <si>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</si>
  <si>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</si>
  <si>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</si>
  <si>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</si>
  <si>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</si>
  <si>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</si>
  <si>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</si>
  <si>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</si>
  <si>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</si>
  <si>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</si>
  <si>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</si>
  <si>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</si>
  <si>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</si>
  <si>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</si>
  <si>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</si>
  <si>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</si>
  <si>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</si>
  <si>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</si>
  <si>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</si>
  <si>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</si>
  <si>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</si>
  <si>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</si>
  <si>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</si>
  <si>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</si>
  <si>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</si>
  <si>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</si>
  <si>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</si>
  <si>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</si>
  <si>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</si>
  <si>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</si>
  <si>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</si>
  <si>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</si>
  <si>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</si>
  <si>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</si>
  <si>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</si>
  <si>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</si>
  <si>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</si>
  <si>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</si>
  <si>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</si>
  <si>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</si>
  <si>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</si>
  <si>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</si>
  <si>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</si>
  <si>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</si>
  <si>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</si>
  <si>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</si>
  <si>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</si>
  <si>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</si>
  <si>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</si>
  <si>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</si>
  <si>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</si>
  <si>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</si>
  <si>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</si>
  <si>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</si>
  <si>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</si>
  <si>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</si>
  <si>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</si>
  <si>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</si>
  <si>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</si>
  <si>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</si>
  <si>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</si>
  <si>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</si>
  <si>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</si>
  <si>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</si>
  <si>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</si>
  <si>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</si>
  <si>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</si>
  <si>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</si>
  <si>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</si>
  <si>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</si>
  <si>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</si>
  <si>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</si>
  <si>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</si>
  <si>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</si>
  <si>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</si>
  <si>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</si>
  <si>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</si>
  <si>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</si>
  <si>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</si>
  <si>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</si>
  <si>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</si>
  <si>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</si>
  <si>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</si>
  <si>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</si>
  <si>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</si>
  <si>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</si>
  <si>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</si>
  <si>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</si>
  <si>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</si>
  <si>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</si>
  <si>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</si>
  <si>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</si>
  <si>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</si>
  <si>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</si>
  <si>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</si>
  <si>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</si>
  <si>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</si>
  <si>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</si>
  <si>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</si>
  <si>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</si>
  <si>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</si>
  <si>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</si>
  <si>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</si>
  <si>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</si>
  <si>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</si>
  <si>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</si>
  <si>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</si>
  <si>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</si>
  <si>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</si>
  <si>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</si>
  <si>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</si>
  <si>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</si>
  <si>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</si>
  <si>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</si>
  <si>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</si>
  <si>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</si>
  <si>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</si>
  <si>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</si>
  <si>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</si>
  <si>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</si>
  <si>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</si>
  <si>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</si>
  <si>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</si>
  <si>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</si>
  <si>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</si>
  <si>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</si>
  <si>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</si>
  <si>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</si>
  <si>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</si>
  <si>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</si>
  <si>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</si>
  <si>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</si>
  <si>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</si>
  <si>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</si>
  <si>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</si>
  <si>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</si>
  <si>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</si>
  <si>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</si>
  <si>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</si>
  <si>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</si>
  <si>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</si>
  <si>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</si>
  <si>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</si>
  <si>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</si>
  <si>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</si>
  <si>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</si>
  <si>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</si>
  <si>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</si>
  <si>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</si>
  <si>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</si>
  <si>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</si>
  <si>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</si>
  <si>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</si>
  <si>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</si>
  <si>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</si>
  <si>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</si>
  <si>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</si>
  <si>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</si>
  <si>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</si>
  <si>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</si>
  <si>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</si>
  <si>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</si>
  <si>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</si>
  <si>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</si>
  <si>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</si>
  <si>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</si>
  <si>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</si>
  <si>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</si>
  <si>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</si>
  <si>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</si>
  <si>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</si>
  <si>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</si>
  <si>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</si>
  <si>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</si>
  <si>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</si>
  <si>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</si>
  <si>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</si>
  <si>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</si>
  <si>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</si>
  <si>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</si>
  <si>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</si>
  <si>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</si>
  <si>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</si>
  <si>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</si>
  <si>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</si>
  <si>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</si>
  <si>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</si>
  <si>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</si>
  <si>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</si>
  <si>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</si>
  <si>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</si>
  <si>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</si>
  <si>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</si>
  <si>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</si>
  <si>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</si>
  <si>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</si>
  <si>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</si>
  <si>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</si>
  <si>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</si>
  <si>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</si>
  <si>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</si>
  <si>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</si>
  <si>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</si>
  <si>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</si>
  <si>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</si>
  <si>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</si>
  <si>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</si>
  <si>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</si>
  <si>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</si>
  <si>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</si>
  <si>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</si>
  <si>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</si>
  <si>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</si>
  <si>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</si>
  <si>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</si>
  <si>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</si>
  <si>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</si>
  <si>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</si>
  <si>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</si>
  <si>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</si>
  <si>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</si>
  <si>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</si>
  <si>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</si>
  <si>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</si>
  <si>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</si>
  <si>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</si>
  <si>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</si>
  <si>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</si>
  <si>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</si>
  <si>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</si>
  <si>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</si>
  <si>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</si>
  <si>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</si>
  <si>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</si>
  <si>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</si>
  <si>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</si>
  <si>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</si>
  <si>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</si>
  <si>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</si>
  <si>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</si>
  <si>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</si>
  <si>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</si>
  <si>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</si>
  <si>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</si>
  <si>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</si>
  <si>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</si>
  <si>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</si>
  <si>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</si>
  <si>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</si>
  <si>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</si>
  <si>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</si>
  <si>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</si>
  <si>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</si>
  <si>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</si>
  <si>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</si>
  <si>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</si>
  <si>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</si>
  <si>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</si>
  <si>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</si>
  <si>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</si>
  <si>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</si>
  <si>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</si>
  <si>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</si>
  <si>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</si>
  <si>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</si>
  <si>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</si>
  <si>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</si>
  <si>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</si>
  <si>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</si>
  <si>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</si>
  <si>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</si>
  <si>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</si>
  <si>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</si>
  <si>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</si>
  <si>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</si>
  <si>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</si>
  <si>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</si>
  <si>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</si>
  <si>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</si>
  <si>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</si>
  <si>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</si>
  <si>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</si>
  <si>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</si>
  <si>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</si>
  <si>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</si>
  <si>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</si>
  <si>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</si>
  <si>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</si>
  <si>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</si>
  <si>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</si>
  <si>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</si>
  <si>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</si>
  <si>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</si>
  <si>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</si>
  <si>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</si>
  <si>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</si>
  <si>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</si>
  <si>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</si>
  <si>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</si>
  <si>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</si>
  <si>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</si>
  <si>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</si>
  <si>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</si>
  <si>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</si>
  <si>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</si>
  <si>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</si>
  <si>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</si>
  <si>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</si>
  <si>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</si>
  <si>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</si>
  <si>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</si>
  <si>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</si>
  <si>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</si>
  <si>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</si>
  <si>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</si>
  <si>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</si>
  <si>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</si>
  <si>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</si>
  <si>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</si>
  <si>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</si>
  <si>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</si>
  <si>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</si>
  <si>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</si>
  <si>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</si>
  <si>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</si>
  <si>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</si>
  <si>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</si>
  <si>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</si>
  <si>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</si>
  <si>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</si>
  <si>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</si>
  <si>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</si>
  <si>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</si>
  <si>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</si>
  <si>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</si>
  <si>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</si>
  <si>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</si>
  <si>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</si>
  <si>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</si>
  <si>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</si>
  <si>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</si>
  <si>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</si>
  <si>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</si>
  <si>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</si>
  <si>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</si>
  <si>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</si>
  <si>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</si>
  <si>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</si>
  <si>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</si>
  <si>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</si>
  <si>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</si>
  <si>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</si>
  <si>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</si>
  <si>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</si>
  <si>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</si>
  <si>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</si>
  <si>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</si>
  <si>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</si>
  <si>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</si>
  <si>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</si>
  <si>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</si>
  <si>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</si>
  <si>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</si>
  <si>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</si>
  <si>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</si>
  <si>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</si>
  <si>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</si>
  <si>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</si>
  <si>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</si>
  <si>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</si>
  <si>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</si>
  <si>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</si>
  <si>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</si>
  <si>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</si>
  <si>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</si>
  <si>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</si>
  <si>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</si>
  <si>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</si>
  <si>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</si>
  <si>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</si>
  <si>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</si>
  <si>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</si>
  <si>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</si>
  <si>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</si>
  <si>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</si>
  <si>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</si>
  <si>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</si>
  <si>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</si>
  <si>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</si>
  <si>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</si>
  <si>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</si>
  <si>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</si>
  <si>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</si>
  <si>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</si>
  <si>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</si>
  <si>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</si>
  <si>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</si>
  <si>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</si>
  <si>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</si>
  <si>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</si>
  <si>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</si>
  <si>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</si>
  <si>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</si>
  <si>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</si>
  <si>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</si>
  <si>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</si>
  <si>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</si>
  <si>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</si>
  <si>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</si>
  <si>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</si>
  <si>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</si>
  <si>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</si>
  <si>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</si>
  <si>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</si>
  <si>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</si>
  <si>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</si>
  <si>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</si>
  <si>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</si>
  <si>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</si>
  <si>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</si>
  <si>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</si>
  <si>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</si>
  <si>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</si>
  <si>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</si>
  <si>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</si>
  <si>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</si>
  <si>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</si>
  <si>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</si>
  <si>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</si>
  <si>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</si>
  <si>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</si>
  <si>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</si>
  <si>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</si>
  <si>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</si>
  <si>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</si>
  <si>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</si>
  <si>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</si>
  <si>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</si>
  <si>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</si>
  <si>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</si>
  <si>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</si>
  <si>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</si>
  <si>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</si>
  <si>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</si>
  <si>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</si>
  <si>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</si>
  <si>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</si>
  <si>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</si>
  <si>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</si>
  <si>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</si>
  <si>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</si>
  <si>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</si>
  <si>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</si>
  <si>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</si>
  <si>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</si>
  <si>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</si>
  <si>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</si>
  <si>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</si>
  <si>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</si>
  <si>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</si>
  <si>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</si>
  <si>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</si>
  <si>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</si>
  <si>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</si>
  <si>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</si>
  <si>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</si>
  <si>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</si>
  <si>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</si>
  <si>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</si>
  <si>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</si>
  <si>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</si>
  <si>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</si>
  <si>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</si>
  <si>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</si>
  <si>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</si>
  <si>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</si>
  <si>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</si>
  <si>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</si>
  <si>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</si>
  <si>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</si>
  <si>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</si>
  <si>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</si>
  <si>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</si>
  <si>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</si>
  <si>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</si>
  <si>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</si>
  <si>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</si>
  <si>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</si>
  <si>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</si>
  <si>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</si>
  <si>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</si>
  <si>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</si>
  <si>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</si>
  <si>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</si>
  <si>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</si>
  <si>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</si>
  <si>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</si>
  <si>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</si>
  <si>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</si>
  <si>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</si>
  <si>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</si>
  <si>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</si>
  <si>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</si>
  <si>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</si>
  <si>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</si>
  <si>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</si>
  <si>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</si>
  <si>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</si>
  <si>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</si>
  <si>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</si>
  <si>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</si>
  <si>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</si>
  <si>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</si>
  <si>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</si>
  <si>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</si>
  <si>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</si>
  <si>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</si>
  <si>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</si>
  <si>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</si>
  <si>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</si>
  <si>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</si>
  <si>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</si>
  <si>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</si>
  <si>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</si>
  <si>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</si>
  <si>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</si>
  <si>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</si>
  <si>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</si>
  <si>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</si>
  <si>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</si>
  <si>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</si>
  <si>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</si>
  <si>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</si>
  <si>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</si>
  <si>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</si>
  <si>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</si>
  <si>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</si>
  <si>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</si>
  <si>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</si>
  <si>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</si>
  <si>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</si>
  <si>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</si>
  <si>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</si>
  <si>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</si>
  <si>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</si>
  <si>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</si>
  <si>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</si>
  <si>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</si>
  <si>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</si>
  <si>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</si>
  <si>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</si>
  <si>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</si>
  <si>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</si>
  <si>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</si>
  <si>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</si>
  <si>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</si>
  <si>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</si>
  <si>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</si>
  <si>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</si>
  <si>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</si>
  <si>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</si>
  <si>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</si>
  <si>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</si>
  <si>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</si>
  <si>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</si>
  <si>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</si>
  <si>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</si>
  <si>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</si>
  <si>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</si>
  <si>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</si>
  <si>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</si>
  <si>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</si>
  <si>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</si>
  <si>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</si>
  <si>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</si>
  <si>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</si>
  <si>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</si>
  <si>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</si>
  <si>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</si>
  <si>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</si>
  <si>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</si>
  <si>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</si>
  <si>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</si>
  <si>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</si>
  <si>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</si>
  <si>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</si>
  <si>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</si>
  <si>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</si>
  <si>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</si>
  <si>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</si>
  <si>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</si>
  <si>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</si>
  <si>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</si>
  <si>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</si>
  <si>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</si>
  <si>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</si>
  <si>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</si>
  <si>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</si>
  <si>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</si>
  <si>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</si>
  <si>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</si>
  <si>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</si>
  <si>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</si>
  <si>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</si>
  <si>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</si>
  <si>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</si>
  <si>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</si>
  <si>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</si>
  <si>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</si>
  <si>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</si>
  <si>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</si>
  <si>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</si>
  <si>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</si>
  <si>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</si>
  <si>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</si>
  <si>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</si>
  <si>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</si>
  <si>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</si>
  <si>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</si>
  <si>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</si>
  <si>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</si>
  <si>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</si>
  <si>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</si>
  <si>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</si>
  <si>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</si>
  <si>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</si>
  <si>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</si>
  <si>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</si>
  <si>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</si>
  <si>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</si>
  <si>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</si>
  <si>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</si>
  <si>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</si>
  <si>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</si>
  <si>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</si>
  <si>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</si>
  <si>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</si>
  <si>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</si>
  <si>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</si>
  <si>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</si>
  <si>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</si>
  <si>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</si>
  <si>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</si>
  <si>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</si>
  <si>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</si>
  <si>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</si>
  <si>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</si>
  <si>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</si>
  <si>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</si>
  <si>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</si>
  <si>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</si>
  <si>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</si>
  <si>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</si>
  <si>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</si>
  <si>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</si>
  <si>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</si>
  <si>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</si>
  <si>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</si>
  <si>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</si>
  <si>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</si>
  <si>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</si>
  <si>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</si>
  <si>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</si>
  <si>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</si>
  <si>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</si>
  <si>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</si>
  <si>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</si>
  <si>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</si>
  <si>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</si>
  <si>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</si>
  <si>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</si>
  <si>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</si>
  <si>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</si>
  <si>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</si>
  <si>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</si>
  <si>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</si>
  <si>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</si>
  <si>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</si>
  <si>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</si>
  <si>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</si>
  <si>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</si>
  <si>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</si>
  <si>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</si>
  <si>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</si>
  <si>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</si>
  <si>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</si>
  <si>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</si>
  <si>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</si>
  <si>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</si>
  <si>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</si>
  <si>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</si>
  <si>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</si>
  <si>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</si>
  <si>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</si>
  <si>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</si>
  <si>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</si>
  <si>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</si>
  <si>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</si>
  <si>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</si>
  <si>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</si>
  <si>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</si>
  <si>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</si>
  <si>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</si>
  <si>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</si>
  <si>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</si>
  <si>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</si>
  <si>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</si>
  <si>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</si>
  <si>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</si>
  <si>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</si>
  <si>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</si>
  <si>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</si>
  <si>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</si>
  <si>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</si>
  <si>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</si>
  <si>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</si>
  <si>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</si>
  <si>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</si>
  <si>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</si>
  <si>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</si>
  <si>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</si>
  <si>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</si>
  <si>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</si>
  <si>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</si>
  <si>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</si>
  <si>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</si>
  <si>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</si>
  <si>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</si>
  <si>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</si>
  <si>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</si>
  <si>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</si>
  <si>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</si>
  <si>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</si>
  <si>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</si>
  <si>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</si>
  <si>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</si>
  <si>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</si>
  <si>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</si>
  <si>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</si>
  <si>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</si>
  <si>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</si>
  <si>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</si>
  <si>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</si>
  <si>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</si>
  <si>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</si>
  <si>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</si>
  <si>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</si>
  <si>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</si>
  <si>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</si>
  <si>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</si>
  <si>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</si>
  <si>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</si>
  <si>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</si>
  <si>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</si>
  <si>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</si>
  <si>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</si>
  <si>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</si>
  <si>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</si>
  <si>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</si>
  <si>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</si>
  <si>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</si>
  <si>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</si>
  <si>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</si>
  <si>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</si>
  <si>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</si>
  <si>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</si>
  <si>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</si>
  <si>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</si>
  <si>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</si>
  <si>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</si>
  <si>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</si>
  <si>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</si>
  <si>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</si>
  <si>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</si>
  <si>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</si>
  <si>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</si>
  <si>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</si>
  <si>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</si>
  <si>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</si>
  <si>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</si>
  <si>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</si>
  <si>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</si>
  <si>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</si>
  <si>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</si>
  <si>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</si>
  <si>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</si>
  <si>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</si>
  <si>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</si>
  <si>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</si>
  <si>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</si>
  <si>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</si>
  <si>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</si>
  <si>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</si>
  <si>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</si>
  <si>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</si>
  <si>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</si>
  <si>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</si>
  <si>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</si>
  <si>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</si>
  <si>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</si>
  <si>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</si>
  <si>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</si>
  <si>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</si>
  <si>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</si>
  <si>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</si>
  <si>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</si>
  <si>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</si>
  <si>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</si>
  <si>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</si>
  <si>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</si>
  <si>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</si>
  <si>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</si>
  <si>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</si>
  <si>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</si>
  <si>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</si>
  <si>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</si>
  <si>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</si>
  <si>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</si>
  <si>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</si>
  <si>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</si>
  <si>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</si>
  <si>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</si>
  <si>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</si>
  <si>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</si>
  <si>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</si>
  <si>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</si>
  <si>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</si>
  <si>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</si>
  <si>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</si>
  <si>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</si>
  <si>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</si>
  <si>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</si>
  <si>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</si>
  <si>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</si>
  <si>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</si>
  <si>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</si>
  <si>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</si>
  <si>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</si>
  <si>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</si>
  <si>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</si>
  <si>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</si>
  <si>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</si>
  <si>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</si>
  <si>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</si>
  <si>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</si>
  <si>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</si>
  <si>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</si>
  <si>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</si>
  <si>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</si>
  <si>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</si>
  <si>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</si>
  <si>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</si>
  <si>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</si>
  <si>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</si>
  <si>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</si>
  <si>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</si>
  <si>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</si>
  <si>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</si>
  <si>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</si>
  <si>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</si>
  <si>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</si>
  <si>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</si>
  <si>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</si>
  <si>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</si>
  <si>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</si>
  <si>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</si>
  <si>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</si>
  <si>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</si>
  <si>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</si>
  <si>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</si>
  <si>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</si>
  <si>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</si>
  <si>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</si>
  <si>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</si>
  <si>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</si>
  <si>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</si>
  <si>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</si>
  <si>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</si>
  <si>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</si>
  <si>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</si>
  <si>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</si>
  <si>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</si>
  <si>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</si>
  <si>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</si>
  <si>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</si>
  <si>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</si>
  <si>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</si>
  <si>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</si>
  <si>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</si>
  <si>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</si>
  <si>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</si>
  <si>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</si>
  <si>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</si>
  <si>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</si>
  <si>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</si>
  <si>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</si>
  <si>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</si>
  <si>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</si>
  <si>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</si>
  <si>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</si>
  <si>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</si>
  <si>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</si>
  <si>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</si>
  <si>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</si>
  <si>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</si>
  <si>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</si>
  <si>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</si>
  <si>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</si>
  <si>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</si>
  <si>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</si>
  <si>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</si>
  <si>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</si>
  <si>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</si>
  <si>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</si>
  <si>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</si>
  <si>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</si>
  <si>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</si>
  <si>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</si>
  <si>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</si>
  <si>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</si>
  <si>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</si>
  <si>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</si>
  <si>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</si>
  <si>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</si>
  <si>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</si>
  <si>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</si>
  <si>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</si>
  <si>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</si>
  <si>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</si>
  <si>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</si>
  <si>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</si>
  <si>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</si>
  <si>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</si>
  <si>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</si>
  <si>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</si>
  <si>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</si>
  <si>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</si>
  <si>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</si>
  <si>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</si>
  <si>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</si>
  <si>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</si>
  <si>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</si>
  <si>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</si>
  <si>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</si>
  <si>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</si>
  <si>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</si>
  <si>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</si>
  <si>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</si>
  <si>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</si>
  <si>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</si>
  <si>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</si>
  <si>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</si>
  <si>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</si>
  <si>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</si>
  <si>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</si>
  <si>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</si>
  <si>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</si>
  <si>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</si>
  <si>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</si>
  <si>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</si>
  <si>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</si>
  <si>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</si>
  <si>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</si>
  <si>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</si>
  <si>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</si>
  <si>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</si>
  <si>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</si>
  <si>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</si>
  <si>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</si>
  <si>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</si>
  <si>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</si>
  <si>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</si>
  <si>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</si>
  <si>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</si>
  <si>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</si>
  <si>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</si>
  <si>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</si>
  <si>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</si>
  <si>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</si>
  <si>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</si>
  <si>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</si>
  <si>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</si>
  <si>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</si>
  <si>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</si>
  <si>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</si>
  <si>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</si>
  <si>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</si>
  <si>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</si>
  <si>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</si>
  <si>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</si>
  <si>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</si>
  <si>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</si>
  <si>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</si>
  <si>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</si>
  <si>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</si>
  <si>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</si>
  <si>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</si>
  <si>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</si>
  <si>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</si>
  <si>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</si>
  <si>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</si>
  <si>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</si>
  <si>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</si>
  <si>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</si>
  <si>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</si>
  <si>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</si>
  <si>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</si>
  <si>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</si>
  <si>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</si>
  <si>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</si>
  <si>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</si>
  <si>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</si>
  <si>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</si>
  <si>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</si>
  <si>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</si>
  <si>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</si>
  <si>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</si>
  <si>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</si>
  <si>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</si>
  <si>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</si>
  <si>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</si>
  <si>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</si>
  <si>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</si>
  <si>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</si>
  <si>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</si>
  <si>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</si>
  <si>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</si>
  <si>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</si>
  <si>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</si>
  <si>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</si>
  <si>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</si>
  <si>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</si>
  <si>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</si>
  <si>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</si>
  <si>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</si>
  <si>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</si>
  <si>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</si>
  <si>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</si>
  <si>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</si>
  <si>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</si>
  <si>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</si>
  <si>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</si>
  <si>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</si>
  <si>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</si>
  <si>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</si>
  <si>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</si>
  <si>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</si>
  <si>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</si>
  <si>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</si>
  <si>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</si>
  <si>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</si>
  <si>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</si>
  <si>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</si>
  <si>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</si>
  <si>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</si>
  <si>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</si>
  <si>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</si>
  <si>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</si>
  <si>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</si>
  <si>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</si>
  <si>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</si>
  <si>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</si>
  <si>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</si>
  <si>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</si>
  <si>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</si>
  <si>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</si>
  <si>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</si>
  <si>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</si>
  <si>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</si>
  <si>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</si>
  <si>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</si>
  <si>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</si>
  <si>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</si>
  <si>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</si>
  <si>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</si>
  <si>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</si>
  <si>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</si>
  <si>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</si>
  <si>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</si>
  <si>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</si>
  <si>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</si>
  <si>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</si>
  <si>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</si>
  <si>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</si>
  <si>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</si>
  <si>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</si>
  <si>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</si>
  <si>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</si>
  <si>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</si>
  <si>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</si>
  <si>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</si>
  <si>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</si>
  <si>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</si>
  <si>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</si>
  <si>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</si>
  <si>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</si>
  <si>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</si>
  <si>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</si>
  <si>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</si>
  <si>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</si>
  <si>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</si>
  <si>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</si>
  <si>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</si>
  <si>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</si>
  <si>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</si>
  <si>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</si>
  <si>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</si>
  <si>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</si>
  <si>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</si>
  <si>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</si>
  <si>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</si>
  <si>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</si>
  <si>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</si>
  <si>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</si>
  <si>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</si>
  <si>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</si>
  <si>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</si>
  <si>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</si>
  <si>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</si>
  <si>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</si>
  <si>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</si>
  <si>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</si>
  <si>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</si>
  <si>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</si>
  <si>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</si>
  <si>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</si>
  <si>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</si>
  <si>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</si>
  <si>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</si>
  <si>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</si>
  <si>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</si>
  <si>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</si>
  <si>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</si>
  <si>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</si>
  <si>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</si>
  <si>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</si>
  <si>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</si>
  <si>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</si>
  <si>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</si>
  <si>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</si>
  <si>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</si>
  <si>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</si>
  <si>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</si>
  <si>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</si>
  <si>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</si>
  <si>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</si>
  <si>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</si>
  <si>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</si>
  <si>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</si>
  <si>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</si>
  <si>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</si>
  <si>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</si>
  <si>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</si>
  <si>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</si>
  <si>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</si>
  <si>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</si>
  <si>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</si>
  <si>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</si>
  <si>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</si>
  <si>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</si>
  <si>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</si>
  <si>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</si>
  <si>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</si>
  <si>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</si>
  <si>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</si>
  <si>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</si>
  <si>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</si>
  <si>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</si>
  <si>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</si>
  <si>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</si>
  <si>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</si>
  <si>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</si>
  <si>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</si>
  <si>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</si>
  <si>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</si>
  <si>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</si>
  <si>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</si>
  <si>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</si>
  <si>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</si>
  <si>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</si>
  <si>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</si>
  <si>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</si>
  <si>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</si>
  <si>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</si>
  <si>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</si>
  <si>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</si>
  <si>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</si>
  <si>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</si>
  <si>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</si>
  <si>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</si>
  <si>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</si>
  <si>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</si>
  <si>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</si>
  <si>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</si>
  <si>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</si>
  <si>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</si>
  <si>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</si>
  <si>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</si>
  <si>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</si>
  <si>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</si>
  <si>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</si>
  <si>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</si>
  <si>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</si>
  <si>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</si>
  <si>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</si>
  <si>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</si>
  <si>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</si>
  <si>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</si>
  <si>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</si>
  <si>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</si>
  <si>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</si>
  <si>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</si>
  <si>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</si>
  <si>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</si>
  <si>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</si>
  <si>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</si>
  <si>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</si>
  <si>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</si>
  <si>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</si>
  <si>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</si>
  <si>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</si>
  <si>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</si>
  <si>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</si>
  <si>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</si>
  <si>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</si>
  <si>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</si>
  <si>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</si>
  <si>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</si>
  <si>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</si>
  <si>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</si>
  <si>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</si>
  <si>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</si>
  <si>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</si>
  <si>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</si>
  <si>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</si>
  <si>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</si>
  <si>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</si>
  <si>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</si>
  <si>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</si>
  <si>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</si>
  <si>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</si>
  <si>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</si>
  <si>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</si>
  <si>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</si>
  <si>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</si>
  <si>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</si>
  <si>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</si>
  <si>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</si>
  <si>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</si>
  <si>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</si>
  <si>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</si>
  <si>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</si>
  <si>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</si>
  <si>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</si>
  <si>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</si>
  <si>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</si>
  <si>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</si>
  <si>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</si>
  <si>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</si>
  <si>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</si>
  <si>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</si>
  <si>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</si>
  <si>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</si>
  <si>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</si>
  <si>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</si>
  <si>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</si>
  <si>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</si>
  <si>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</si>
  <si>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</si>
  <si>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</si>
  <si>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</si>
  <si>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</si>
  <si>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</si>
  <si>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</si>
  <si>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</si>
  <si>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</si>
  <si>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</si>
  <si>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</si>
  <si>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</si>
  <si>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</si>
  <si>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</si>
  <si>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</si>
  <si>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</si>
  <si>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</si>
  <si>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</si>
  <si>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</si>
  <si>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</si>
  <si>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</si>
  <si>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</si>
  <si>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</si>
  <si>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</si>
  <si>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</si>
  <si>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</si>
  <si>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</si>
  <si>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</si>
  <si>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</si>
  <si>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</si>
  <si>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</si>
  <si>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</si>
  <si>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</si>
  <si>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</si>
  <si>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</si>
  <si>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</si>
  <si>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</si>
  <si>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</si>
  <si>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</si>
  <si>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</si>
  <si>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</si>
  <si>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</si>
  <si>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</si>
  <si>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</si>
  <si>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</si>
  <si>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</si>
  <si>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</si>
  <si>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</si>
  <si>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</si>
  <si>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</si>
  <si>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</si>
  <si>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</si>
  <si>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</si>
  <si>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</si>
  <si>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</si>
  <si>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</si>
  <si>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</si>
  <si>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</si>
  <si>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</si>
  <si>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</si>
  <si>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</si>
  <si>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</si>
  <si>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</si>
  <si>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</si>
  <si>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</si>
  <si>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</si>
  <si>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</si>
  <si>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</si>
  <si>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</si>
  <si>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</si>
  <si>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</si>
  <si>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</si>
  <si>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</si>
  <si>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</si>
  <si>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</si>
  <si>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</si>
  <si>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</si>
  <si>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</si>
  <si>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</si>
  <si>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</si>
  <si>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</si>
  <si>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</si>
  <si>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</si>
  <si>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</si>
  <si>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</si>
  <si>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</si>
  <si>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</si>
  <si>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</si>
  <si>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</si>
  <si>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</si>
  <si>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</si>
  <si>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</si>
  <si>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</si>
  <si>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</si>
  <si>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</si>
  <si>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</si>
  <si>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</si>
  <si>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</si>
  <si>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</si>
  <si>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</si>
  <si>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</si>
  <si>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</si>
  <si>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</si>
  <si>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</si>
  <si>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</si>
  <si>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</si>
  <si>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</si>
  <si>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</si>
  <si>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</si>
  <si>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</si>
  <si>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</si>
  <si>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</si>
  <si>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</si>
  <si>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</si>
  <si>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</si>
  <si>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</si>
  <si>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</si>
  <si>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</si>
  <si>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</si>
  <si>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</si>
  <si>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</si>
  <si>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</si>
  <si>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</si>
  <si>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</si>
  <si>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</si>
  <si>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</si>
  <si>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</si>
  <si>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</si>
  <si>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</si>
  <si>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</si>
  <si>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</si>
  <si>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</si>
  <si>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</si>
  <si>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</si>
  <si>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</si>
  <si>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</si>
  <si>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</si>
  <si>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</si>
  <si>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</si>
  <si>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</si>
  <si>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</si>
  <si>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</si>
  <si>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</si>
  <si>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</si>
  <si>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</si>
  <si>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</si>
  <si>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</si>
  <si>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</si>
  <si>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</si>
  <si>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</si>
  <si>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</si>
  <si>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</si>
  <si>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</si>
  <si>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</si>
  <si>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</si>
  <si>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</si>
  <si>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</si>
  <si>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</si>
  <si>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</si>
  <si>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</si>
  <si>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</si>
  <si>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</si>
  <si>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</si>
  <si>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</si>
  <si>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</si>
  <si>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</si>
  <si>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</si>
  <si>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</si>
  <si>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</si>
  <si>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</si>
  <si>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</si>
  <si>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</si>
  <si>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</si>
  <si>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</si>
  <si>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</si>
  <si>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</si>
  <si>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</si>
  <si>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</si>
  <si>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</si>
  <si>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</si>
  <si>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</si>
  <si>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</si>
  <si>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</si>
  <si>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</si>
  <si>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</si>
  <si>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</si>
  <si>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</si>
  <si>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</si>
  <si>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</si>
  <si>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</si>
  <si>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</si>
  <si>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</si>
  <si>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</si>
  <si>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</si>
  <si>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</si>
  <si>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</si>
  <si>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</si>
  <si>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</si>
  <si>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</si>
  <si>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</si>
  <si>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</si>
  <si>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</si>
  <si>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</si>
  <si>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</si>
  <si>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</si>
  <si>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</si>
  <si>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</si>
  <si>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</si>
  <si>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</si>
  <si>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</si>
  <si>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</si>
  <si>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</si>
  <si>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</si>
  <si>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</si>
  <si>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</si>
  <si>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</si>
  <si>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</si>
  <si>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</si>
  <si>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</si>
  <si>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</si>
  <si>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</si>
  <si>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</si>
  <si>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</si>
  <si>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</si>
  <si>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</si>
  <si>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</si>
  <si>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</si>
  <si>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</si>
  <si>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</si>
  <si>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</si>
  <si>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</si>
  <si>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</si>
  <si>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</si>
  <si>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</si>
  <si>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</si>
  <si>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</si>
  <si>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</si>
  <si>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</si>
  <si>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</si>
  <si>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</si>
  <si>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</si>
  <si>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</si>
  <si>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</si>
  <si>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</si>
  <si>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</si>
  <si>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</si>
  <si>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</si>
  <si>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</si>
  <si>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</si>
  <si>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</si>
  <si>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</si>
  <si>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</si>
  <si>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</si>
  <si>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</si>
  <si>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</si>
  <si>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</si>
  <si>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</si>
  <si>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</si>
  <si>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</si>
  <si>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</si>
  <si>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</si>
  <si>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</si>
  <si>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</si>
  <si>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</si>
  <si>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</si>
  <si>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</si>
  <si>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</si>
  <si>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</si>
  <si>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</si>
  <si>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</si>
  <si>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</si>
  <si>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</si>
  <si>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</si>
  <si>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</si>
  <si>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</si>
  <si>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</si>
  <si>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</si>
  <si>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</si>
  <si>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</si>
  <si>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</si>
  <si>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</si>
  <si>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</si>
  <si>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</si>
  <si>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</si>
  <si>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</si>
  <si>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</si>
  <si>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</si>
  <si>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</si>
  <si>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</si>
  <si>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</si>
  <si>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</si>
  <si>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</si>
  <si>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</si>
  <si>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</si>
  <si>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</si>
  <si>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</si>
  <si>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</si>
  <si>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</si>
  <si>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</si>
  <si>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</si>
  <si>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</si>
  <si>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</si>
  <si>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</si>
  <si>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</si>
  <si>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</si>
  <si>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</si>
  <si>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</si>
  <si>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</si>
  <si>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</si>
  <si>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</si>
  <si>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</si>
  <si>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</si>
  <si>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</si>
  <si>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</si>
  <si>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</si>
  <si>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</si>
  <si>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</si>
  <si>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</si>
  <si>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</si>
  <si>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</si>
  <si>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</si>
  <si>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</si>
  <si>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</si>
  <si>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</si>
  <si>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</si>
  <si>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</si>
  <si>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</si>
  <si>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</si>
  <si>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</si>
  <si>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</si>
  <si>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</si>
  <si>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</si>
  <si>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</si>
  <si>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</si>
  <si>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</si>
  <si>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</si>
  <si>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</si>
  <si>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</si>
  <si>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</si>
  <si>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</si>
  <si>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</si>
  <si>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</si>
  <si>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</si>
  <si>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</si>
  <si>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</si>
  <si>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</si>
  <si>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</si>
  <si>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</si>
  <si>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</si>
  <si>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</si>
  <si>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</si>
  <si>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</si>
  <si>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</si>
  <si>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</si>
  <si>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</si>
  <si>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</si>
  <si>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</si>
  <si>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</si>
  <si>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</si>
  <si>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</si>
  <si>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</si>
  <si>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</si>
  <si>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</si>
  <si>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</si>
  <si>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</si>
  <si>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</si>
  <si>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</si>
  <si>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</si>
  <si>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</si>
  <si>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</si>
  <si>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</si>
  <si>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</si>
  <si>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</si>
  <si>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</si>
  <si>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</si>
  <si>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</si>
  <si>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</si>
  <si>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</si>
  <si>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</si>
  <si>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</si>
  <si>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</si>
  <si>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</si>
  <si>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</si>
  <si>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</si>
  <si>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</si>
  <si>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</si>
  <si>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</si>
  <si>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</si>
  <si>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</si>
  <si>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</si>
  <si>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</si>
  <si>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</si>
  <si>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</si>
  <si>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</si>
  <si>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</si>
  <si>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</si>
  <si>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</si>
  <si>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</si>
  <si>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</si>
  <si>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</si>
  <si>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</si>
  <si>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</si>
  <si>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</si>
  <si>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</si>
  <si>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</si>
  <si>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</si>
  <si>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</si>
  <si>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</si>
  <si>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</si>
  <si>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</si>
  <si>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</si>
  <si>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</si>
  <si>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</si>
  <si>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</si>
  <si>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</si>
  <si>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</si>
  <si>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</si>
  <si>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</si>
  <si>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</si>
  <si>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</si>
  <si>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</si>
  <si>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</si>
  <si>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</si>
  <si>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</si>
  <si>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</si>
  <si>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</si>
  <si>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</si>
  <si>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</si>
  <si>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</si>
  <si>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</si>
  <si>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</si>
  <si>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</si>
  <si>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</si>
  <si>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</si>
  <si>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</si>
  <si>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</si>
  <si>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</si>
  <si>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</si>
  <si>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</si>
  <si>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</si>
  <si>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</si>
  <si>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</si>
  <si>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</si>
  <si>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</si>
  <si>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</si>
  <si>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</si>
  <si>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</si>
  <si>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</si>
  <si>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</si>
  <si>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</si>
  <si>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</si>
  <si>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</si>
  <si>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</si>
  <si>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</si>
  <si>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</si>
  <si>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</si>
  <si>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</si>
  <si>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</si>
  <si>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</si>
  <si>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</si>
  <si>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</si>
  <si>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</si>
  <si>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</si>
  <si>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</si>
  <si>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</si>
  <si>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</si>
  <si>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</si>
  <si>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</si>
  <si>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</si>
  <si>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</si>
  <si>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</si>
  <si>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</si>
  <si>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</si>
  <si>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</si>
  <si>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</si>
  <si>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</si>
  <si>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</si>
  <si>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</si>
  <si>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</si>
  <si>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</si>
  <si>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</si>
  <si>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</si>
  <si>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</si>
  <si>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</si>
  <si>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</si>
  <si>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</si>
  <si>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</si>
  <si>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</si>
  <si>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</si>
  <si>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</si>
  <si>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</si>
  <si>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</si>
  <si>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</si>
  <si>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</si>
  <si>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</si>
  <si>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</si>
  <si>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</si>
  <si>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</si>
  <si>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</si>
  <si>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</si>
  <si>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</si>
  <si>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</si>
  <si>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</si>
  <si>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</si>
  <si>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</si>
  <si>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</si>
  <si>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</si>
  <si>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</si>
  <si>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</si>
  <si>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</si>
  <si>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</si>
  <si>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</si>
  <si>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</si>
  <si>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</si>
  <si>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</si>
  <si>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</si>
  <si>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</si>
  <si>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</si>
  <si>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</si>
  <si>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</si>
  <si>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</si>
  <si>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</si>
  <si>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</si>
  <si>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</si>
  <si>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</si>
  <si>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</si>
  <si>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</si>
  <si>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</si>
  <si>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</si>
  <si>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</si>
  <si>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</si>
  <si>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</si>
  <si>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</si>
  <si>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</si>
  <si>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</si>
  <si>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</si>
  <si>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</si>
  <si>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</si>
  <si>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</si>
  <si>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</si>
  <si>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</si>
  <si>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</si>
  <si>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</si>
  <si>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</si>
  <si>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</si>
  <si>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</si>
  <si>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</si>
  <si>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</si>
  <si>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</si>
  <si>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</si>
  <si>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</si>
  <si>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</si>
  <si>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</si>
  <si>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</si>
  <si>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</si>
  <si>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</si>
  <si>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</si>
  <si>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</si>
  <si>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</si>
  <si>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</si>
  <si>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</si>
  <si>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</si>
  <si>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</si>
  <si>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</si>
  <si>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</si>
  <si>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</si>
  <si>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</si>
  <si>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</si>
  <si>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</si>
  <si>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</si>
  <si>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</si>
  <si>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</si>
  <si>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</si>
  <si>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</si>
  <si>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</si>
  <si>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</si>
  <si>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</si>
  <si>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</si>
  <si>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</si>
  <si>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</si>
  <si>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</si>
  <si>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</si>
  <si>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</si>
  <si>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</si>
  <si>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</si>
  <si>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</si>
  <si>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</si>
  <si>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</si>
  <si>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</si>
  <si>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</si>
  <si>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</si>
  <si>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</si>
  <si>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</si>
  <si>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</si>
  <si>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</si>
  <si>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</si>
  <si>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</si>
  <si>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</si>
  <si>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</si>
  <si>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</si>
  <si>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</si>
  <si>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</si>
  <si>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</si>
  <si>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</si>
  <si>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</si>
  <si>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</si>
  <si>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</si>
  <si>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</si>
  <si>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</si>
  <si>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</si>
  <si>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</si>
  <si>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</si>
  <si>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</si>
  <si>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</si>
  <si>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</si>
  <si>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</si>
  <si>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</si>
  <si>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</si>
  <si>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</si>
  <si>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</si>
  <si>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</si>
  <si>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</si>
  <si>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</si>
  <si>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</si>
  <si>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</si>
  <si>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</si>
  <si>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</si>
  <si>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</si>
  <si>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</si>
  <si>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</si>
  <si>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</si>
  <si>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</si>
  <si>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</si>
  <si>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</si>
  <si>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</si>
  <si>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</si>
  <si>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</si>
  <si>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</si>
  <si>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</si>
  <si>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</si>
  <si>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</si>
  <si>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</si>
  <si>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</si>
  <si>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</si>
  <si>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</si>
  <si>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</si>
  <si>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</si>
  <si>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</si>
  <si>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</si>
  <si>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</si>
  <si>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</si>
  <si>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</si>
  <si>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</si>
  <si>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</si>
  <si>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</si>
  <si>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</si>
  <si>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</si>
  <si>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</si>
  <si>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</si>
  <si>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</si>
  <si>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</si>
  <si>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</si>
  <si>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</si>
  <si>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</si>
  <si>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</si>
  <si>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</si>
  <si>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</si>
  <si>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</si>
  <si>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</si>
  <si>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</si>
  <si>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</si>
  <si>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</si>
  <si>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</si>
  <si>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</si>
  <si>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</si>
  <si>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</si>
  <si>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</si>
  <si>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</si>
  <si>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</si>
  <si>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</si>
  <si>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</si>
  <si>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</si>
  <si>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</si>
  <si>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</si>
  <si>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</si>
  <si>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</si>
  <si>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</si>
  <si>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</si>
  <si>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</si>
  <si>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</si>
  <si>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</si>
  <si>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</si>
  <si>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</si>
  <si>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</si>
  <si>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</si>
  <si>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</si>
  <si>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</si>
  <si>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</si>
  <si>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</si>
  <si>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</si>
  <si>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</si>
  <si>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</si>
  <si>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</si>
  <si>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</si>
  <si>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</si>
  <si>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</si>
  <si>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</si>
  <si>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</si>
  <si>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</si>
  <si>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</si>
  <si>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</si>
  <si>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</si>
  <si>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</si>
  <si>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</si>
  <si>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</si>
  <si>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</si>
  <si>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</si>
  <si>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</si>
  <si>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</si>
  <si>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</si>
  <si>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</si>
  <si>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</si>
  <si>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</si>
  <si>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</si>
  <si>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</si>
  <si>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</si>
  <si>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</si>
  <si>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</si>
  <si>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</si>
  <si>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</si>
  <si>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</si>
  <si>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</si>
  <si>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</si>
  <si>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</si>
  <si>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</si>
  <si>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</si>
  <si>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</si>
  <si>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</si>
  <si>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</si>
  <si>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</si>
  <si>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</si>
  <si>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</si>
  <si>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</si>
  <si>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</si>
  <si>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</si>
  <si>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</si>
  <si>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</si>
  <si>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</si>
  <si>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</si>
  <si>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</si>
  <si>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</si>
  <si>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</si>
  <si>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</si>
  <si>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</si>
  <si>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</si>
  <si>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</si>
  <si>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</si>
  <si>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</si>
  <si>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</si>
  <si>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</si>
  <si>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</si>
  <si>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</si>
  <si>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</si>
  <si>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</si>
  <si>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</si>
  <si>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</si>
  <si>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</si>
  <si>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</si>
  <si>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</si>
  <si>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</si>
  <si>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</si>
  <si>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</si>
  <si>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</si>
  <si>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</si>
  <si>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</si>
  <si>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</si>
  <si>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</si>
  <si>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</si>
  <si>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</si>
  <si>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</si>
  <si>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</si>
  <si>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</si>
  <si>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</si>
  <si>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</si>
  <si>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</si>
  <si>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</si>
  <si>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</si>
  <si>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</si>
  <si>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</si>
  <si>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</si>
  <si>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</si>
  <si>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</si>
  <si>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</si>
  <si>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</si>
  <si>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</si>
  <si>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</si>
  <si>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</si>
  <si>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</si>
  <si>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</si>
  <si>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</si>
  <si>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</si>
  <si>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</si>
  <si>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</si>
  <si>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</si>
  <si>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</si>
  <si>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</si>
  <si>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</si>
  <si>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</si>
  <si>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</si>
  <si>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</si>
  <si>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</si>
  <si>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</si>
  <si>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</si>
  <si>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</si>
  <si>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</si>
  <si>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</si>
  <si>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</si>
  <si>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</si>
  <si>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</si>
  <si>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</si>
  <si>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</si>
  <si>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</si>
  <si>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</si>
  <si>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</si>
  <si>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</si>
  <si>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</si>
  <si>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</si>
  <si>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</si>
  <si>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</si>
  <si>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</si>
  <si>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</si>
  <si>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</si>
  <si>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</si>
  <si>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</si>
  <si>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</si>
  <si>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</si>
  <si>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</si>
  <si>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</si>
  <si>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</si>
  <si>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</si>
  <si>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</si>
  <si>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</si>
  <si>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</si>
  <si>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</si>
  <si>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</si>
  <si>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</si>
  <si>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</si>
  <si>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</si>
  <si>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</si>
  <si>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</si>
  <si>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</si>
  <si>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</si>
  <si>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</si>
  <si>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</si>
  <si>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</si>
  <si>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</si>
  <si>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</si>
  <si>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</si>
  <si>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</si>
  <si>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</si>
  <si>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</si>
  <si>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</si>
  <si>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</si>
  <si>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</si>
  <si>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</si>
  <si>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</si>
  <si>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</si>
  <si>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</si>
  <si>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</si>
  <si>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</si>
  <si>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</si>
  <si>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</si>
  <si>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</si>
  <si>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</si>
  <si>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</si>
  <si>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</si>
  <si>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</si>
  <si>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</si>
  <si>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</si>
  <si>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</si>
  <si>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</si>
  <si>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</si>
  <si>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</si>
  <si>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</si>
  <si>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</si>
  <si>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</si>
  <si>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</si>
  <si>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</si>
  <si>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</si>
  <si>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</si>
  <si>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</si>
  <si>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</si>
  <si>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</si>
  <si>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</si>
  <si>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</si>
  <si>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</si>
  <si>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</si>
  <si>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</si>
  <si>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</si>
  <si>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</si>
  <si>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</si>
  <si>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</si>
  <si>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</si>
  <si>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</si>
  <si>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</si>
  <si>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</si>
  <si>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</si>
  <si>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</si>
  <si>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</si>
  <si>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</si>
  <si>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</si>
  <si>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</si>
  <si>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</si>
  <si>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</si>
  <si>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</si>
  <si>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</si>
  <si>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</si>
  <si>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</si>
  <si>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</si>
  <si>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</si>
  <si>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</si>
  <si>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</si>
  <si>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</si>
  <si>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</si>
  <si>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</si>
  <si>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</si>
  <si>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</si>
  <si>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</si>
  <si>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</si>
  <si>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</si>
  <si>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</si>
  <si>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</si>
  <si>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</si>
  <si>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</si>
  <si>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</si>
  <si>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</si>
  <si>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</si>
  <si>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</si>
  <si>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</si>
  <si>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</si>
  <si>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</si>
  <si>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</si>
  <si>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</si>
  <si>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</si>
  <si>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</si>
  <si>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</si>
  <si>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</si>
  <si>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</si>
  <si>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</si>
  <si>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</si>
  <si>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</si>
  <si>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</si>
  <si>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</si>
  <si>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</si>
  <si>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</si>
  <si>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</si>
  <si>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</si>
  <si>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</si>
  <si>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</si>
  <si>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</si>
  <si>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</si>
  <si>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</si>
  <si>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</si>
  <si>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</si>
  <si>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</si>
  <si>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</si>
  <si>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</si>
  <si>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</si>
  <si>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</si>
  <si>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</si>
  <si>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</si>
  <si>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</si>
  <si>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</si>
  <si>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</si>
  <si>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</si>
  <si>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</si>
  <si>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</si>
  <si>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</si>
  <si>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</si>
  <si>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</si>
  <si>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</si>
  <si>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</si>
  <si>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</si>
  <si>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</si>
  <si>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</si>
  <si>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</si>
  <si>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</si>
  <si>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</si>
  <si>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</si>
  <si>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</si>
  <si>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</si>
  <si>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</si>
  <si>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</si>
  <si>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</si>
  <si>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</si>
  <si>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</si>
  <si>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</si>
  <si>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</si>
  <si>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</si>
  <si>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</si>
  <si>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</si>
  <si>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</si>
  <si>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</si>
  <si>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</si>
  <si>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</si>
  <si>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</si>
  <si>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</si>
  <si>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</si>
  <si>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</si>
  <si>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</si>
  <si>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</si>
  <si>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</si>
  <si>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</si>
  <si>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</si>
  <si>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</si>
  <si>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</si>
  <si>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</si>
  <si>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</si>
  <si>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</si>
  <si>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</si>
  <si>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</si>
  <si>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</si>
  <si>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</si>
  <si>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</si>
  <si>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</si>
  <si>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</si>
  <si>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</si>
  <si>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</si>
  <si>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</si>
  <si>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</si>
  <si>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</si>
  <si>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</si>
  <si>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</si>
  <si>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</si>
  <si>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</si>
  <si>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</si>
  <si>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</si>
  <si>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</si>
  <si>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</si>
  <si>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</si>
  <si>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</si>
  <si>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</si>
  <si>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</si>
  <si>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</si>
  <si>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</si>
  <si>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</si>
  <si>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</si>
  <si>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</si>
  <si>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</si>
  <si>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</si>
  <si>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</si>
  <si>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</si>
  <si>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</si>
  <si>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</si>
  <si>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</si>
  <si>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</si>
  <si>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</si>
  <si>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</si>
  <si>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</si>
  <si>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</si>
  <si>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</si>
  <si>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</si>
  <si>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</si>
  <si>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</si>
  <si>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</si>
  <si>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</si>
  <si>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</si>
  <si>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</si>
  <si>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</si>
  <si>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</si>
  <si>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</si>
  <si>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</si>
  <si>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</si>
  <si>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</si>
  <si>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</si>
  <si>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</si>
  <si>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</si>
  <si>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</si>
  <si>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</si>
  <si>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</si>
  <si>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</si>
  <si>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</si>
  <si>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</si>
  <si>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</si>
  <si>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</si>
  <si>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</si>
  <si>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</si>
  <si>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</si>
  <si>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</si>
  <si>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</si>
  <si>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</si>
  <si>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</si>
  <si>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</si>
  <si>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</si>
  <si>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</si>
  <si>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</si>
  <si>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</si>
  <si>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</si>
  <si>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</si>
  <si>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</si>
  <si>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</si>
  <si>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</si>
  <si>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</si>
  <si>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</si>
  <si>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</si>
  <si>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</si>
  <si>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</si>
  <si>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</si>
  <si>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</si>
  <si>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</si>
  <si>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</si>
  <si>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</si>
  <si>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</si>
  <si>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</si>
  <si>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</si>
  <si>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</si>
  <si>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</si>
  <si>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</si>
  <si>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</si>
  <si>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</si>
  <si>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</si>
  <si>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</si>
  <si>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</si>
  <si>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</si>
  <si>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</si>
  <si>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</si>
  <si>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</si>
  <si>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</si>
  <si>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</si>
  <si>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</si>
  <si>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</si>
  <si>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</si>
  <si>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</si>
  <si>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</si>
  <si>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</si>
  <si>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</si>
  <si>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</si>
  <si>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</si>
  <si>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</si>
  <si>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</si>
  <si>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</si>
  <si>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</si>
  <si>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</si>
  <si>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</si>
  <si>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</si>
  <si>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</si>
  <si>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</si>
  <si>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</si>
  <si>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</si>
  <si>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</si>
  <si>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</si>
  <si>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</si>
  <si>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</si>
  <si>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</si>
  <si>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</si>
  <si>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</si>
  <si>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</si>
  <si>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</si>
  <si>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</si>
  <si>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</si>
  <si>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</si>
  <si>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</si>
  <si>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</si>
  <si>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</si>
  <si>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</si>
  <si>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</si>
  <si>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</si>
  <si>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</si>
  <si>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</si>
  <si>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</si>
  <si>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</si>
  <si>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</si>
  <si>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</si>
  <si>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</si>
  <si>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</si>
  <si>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</si>
  <si>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</si>
  <si>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</si>
  <si>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</si>
  <si>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</si>
  <si>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</si>
  <si>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</si>
  <si>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</si>
  <si>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</si>
  <si>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</si>
  <si>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</si>
  <si>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</si>
  <si>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</si>
  <si>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</si>
  <si>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</si>
  <si>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</si>
  <si>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</si>
  <si>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</si>
  <si>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</si>
  <si>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</si>
  <si>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</si>
  <si>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</si>
  <si>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</si>
  <si>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</si>
  <si>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</si>
  <si>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</si>
  <si>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</si>
  <si>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</si>
  <si>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</si>
  <si>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</si>
  <si>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</si>
  <si>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</si>
  <si>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</si>
  <si>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</si>
  <si>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</si>
  <si>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</si>
  <si>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</si>
  <si>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</si>
  <si>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</si>
  <si>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</si>
  <si>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</si>
  <si>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</si>
  <si>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</si>
  <si>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</si>
  <si>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</si>
  <si>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</si>
  <si>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</si>
  <si>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</si>
  <si>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</si>
  <si>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</si>
  <si>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</si>
  <si>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</si>
  <si>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</si>
  <si>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</si>
  <si>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</si>
  <si>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</si>
  <si>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</si>
  <si>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</si>
  <si>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</si>
  <si>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</si>
  <si>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</si>
  <si>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</si>
  <si>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</si>
  <si>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</si>
  <si>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</si>
  <si>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</si>
  <si>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</si>
  <si>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</si>
  <si>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</si>
  <si>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</si>
  <si>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</si>
  <si>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</si>
  <si>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</si>
  <si>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</si>
  <si>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</si>
  <si>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</si>
  <si>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</si>
  <si>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</si>
  <si>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</si>
  <si>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</si>
  <si>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</si>
  <si>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</si>
  <si>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</si>
  <si>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</si>
  <si>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</si>
  <si>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</si>
  <si>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</si>
  <si>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</si>
  <si>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</si>
  <si>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</si>
  <si>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</si>
  <si>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</si>
  <si>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</si>
  <si>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</si>
  <si>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</si>
  <si>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</si>
  <si>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</si>
  <si>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</si>
  <si>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</si>
  <si>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</si>
  <si>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</si>
  <si>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</si>
  <si>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</si>
  <si>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</si>
  <si>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</si>
  <si>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</si>
  <si>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</si>
  <si>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</si>
  <si>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</si>
  <si>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</si>
  <si>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</si>
  <si>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</si>
  <si>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</si>
  <si>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</si>
  <si>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</si>
  <si>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</si>
  <si>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</si>
  <si>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</si>
  <si>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</si>
  <si>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</si>
  <si>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</si>
  <si>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</si>
  <si>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</si>
  <si>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</si>
  <si>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</si>
  <si>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</si>
  <si>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</si>
  <si>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</si>
  <si>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</si>
  <si>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</si>
  <si>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</si>
  <si>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</si>
  <si>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</si>
  <si>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</si>
  <si>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</si>
  <si>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</si>
  <si>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</si>
  <si>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</si>
  <si>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</si>
  <si>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</si>
  <si>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</si>
  <si>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</si>
  <si>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</si>
  <si>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</si>
  <si>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</si>
  <si>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</si>
  <si>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</si>
  <si>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</si>
  <si>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</si>
  <si>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</si>
  <si>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</si>
  <si>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</si>
  <si>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</si>
  <si>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</si>
  <si>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</si>
  <si>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</si>
  <si>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</si>
  <si>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</si>
  <si>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</si>
  <si>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</si>
  <si>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</si>
  <si>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</si>
  <si>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</si>
  <si>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</si>
  <si>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</si>
  <si>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</si>
  <si>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</si>
  <si>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</si>
  <si>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</si>
  <si>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</si>
  <si>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</si>
  <si>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</si>
  <si>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</si>
  <si>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</si>
  <si>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</si>
  <si>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</si>
  <si>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</si>
  <si>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</si>
  <si>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</si>
  <si>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</si>
  <si>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</si>
  <si>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</si>
  <si>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</si>
  <si>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</si>
  <si>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</si>
  <si>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</si>
  <si>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</si>
  <si>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</si>
  <si>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</si>
  <si>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</si>
  <si>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</si>
  <si>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</si>
  <si>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</si>
  <si>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</si>
  <si>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</si>
  <si>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</si>
  <si>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</si>
  <si>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</si>
  <si>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</si>
  <si>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</si>
  <si>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</si>
  <si>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</si>
  <si>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</si>
  <si>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</si>
  <si>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</si>
  <si>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</si>
  <si>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</si>
  <si>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</si>
  <si>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</si>
  <si>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</si>
  <si>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</si>
  <si>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</si>
  <si>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</si>
  <si>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</si>
  <si>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</si>
  <si>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</si>
  <si>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</si>
  <si>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</si>
  <si>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</si>
  <si>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</si>
  <si>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</si>
  <si>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</si>
  <si>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</si>
  <si>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</si>
  <si>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</si>
  <si>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</si>
  <si>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</si>
  <si>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</si>
  <si>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</si>
  <si>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</si>
  <si>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</si>
  <si>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</si>
  <si>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</si>
  <si>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</si>
  <si>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</si>
  <si>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</si>
  <si>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</si>
  <si>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</si>
  <si>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</si>
  <si>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</si>
  <si>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</si>
  <si>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</si>
  <si>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</si>
  <si>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</si>
  <si>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</si>
  <si>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</si>
  <si>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</si>
  <si>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</si>
  <si>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</si>
  <si>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</si>
  <si>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</si>
  <si>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</si>
  <si>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</si>
  <si>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</si>
  <si>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</si>
  <si>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</si>
  <si>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</si>
  <si>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</si>
  <si>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</si>
  <si>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</si>
  <si>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</si>
  <si>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</si>
  <si>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</si>
  <si>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</si>
  <si>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</si>
  <si>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</si>
  <si>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</si>
  <si>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</si>
  <si>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</si>
  <si>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</si>
  <si>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</si>
  <si>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</si>
  <si>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</si>
  <si>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</si>
  <si>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</si>
  <si>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</si>
  <si>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</si>
  <si>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</si>
  <si>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</si>
  <si>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</si>
  <si>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</si>
  <si>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</si>
  <si>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</si>
  <si>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</si>
  <si>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</si>
  <si>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</si>
  <si>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</si>
  <si>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</si>
  <si>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</si>
  <si>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</si>
  <si>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</si>
  <si>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</si>
  <si>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</si>
  <si>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</si>
  <si>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</si>
  <si>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</si>
  <si>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</si>
  <si>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</si>
  <si>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</si>
  <si>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</si>
  <si>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</si>
  <si>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</si>
  <si>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</si>
  <si>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</si>
  <si>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</si>
  <si>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</si>
  <si>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</si>
  <si>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</si>
  <si>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</si>
  <si>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</si>
  <si>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</si>
  <si>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</si>
  <si>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</si>
  <si>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</si>
  <si>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</si>
  <si>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</si>
  <si>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</si>
  <si>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</si>
  <si>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</si>
  <si>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</si>
  <si>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</si>
  <si>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</si>
  <si>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</si>
  <si>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</si>
  <si>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</si>
  <si>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</si>
  <si>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</si>
  <si>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</si>
  <si>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</si>
  <si>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</si>
  <si>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</si>
  <si>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</si>
  <si>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</si>
  <si>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</si>
  <si>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</si>
  <si>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</si>
  <si>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</si>
  <si>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</si>
  <si>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</si>
  <si>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</si>
  <si>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</si>
  <si>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</si>
  <si>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</si>
  <si>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</si>
  <si>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</si>
  <si>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</si>
  <si>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</si>
  <si>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</si>
  <si>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</si>
  <si>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</si>
  <si>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</si>
  <si>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</si>
  <si>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</si>
  <si>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</si>
  <si>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</si>
  <si>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</si>
  <si>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</si>
  <si>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</si>
  <si>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</si>
  <si>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</si>
  <si>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</si>
  <si>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</si>
  <si>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</si>
  <si>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</si>
  <si>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</si>
  <si>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</si>
  <si>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</si>
  <si>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</si>
  <si>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</si>
  <si>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</si>
  <si>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</si>
  <si>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</si>
  <si>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</si>
  <si>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</si>
  <si>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</si>
  <si>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</si>
  <si>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</si>
  <si>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</si>
  <si>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</si>
  <si>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</si>
  <si>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</si>
  <si>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</si>
  <si>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</si>
  <si>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</si>
  <si>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</si>
  <si>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</si>
  <si>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</si>
  <si>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</si>
  <si>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</si>
  <si>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</si>
  <si>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</si>
  <si>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</si>
  <si>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</si>
  <si>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</si>
  <si>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</si>
  <si>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</si>
  <si>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</si>
  <si>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</si>
  <si>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</si>
  <si>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</si>
  <si>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</si>
  <si>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</si>
  <si>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</si>
  <si>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</si>
  <si>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</si>
  <si>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</si>
  <si>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</si>
  <si>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</si>
  <si>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</si>
  <si>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</si>
  <si>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</si>
  <si>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</si>
  <si>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</si>
  <si>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</si>
  <si>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</si>
  <si>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</si>
  <si>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</si>
  <si>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</si>
  <si>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</si>
  <si>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</si>
  <si>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</si>
  <si>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</si>
  <si>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</si>
  <si>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</si>
  <si>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</si>
  <si>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</si>
  <si>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</si>
  <si>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</si>
  <si>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</si>
  <si>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</si>
  <si>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</si>
  <si>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</si>
  <si>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</si>
  <si>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</si>
  <si>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</si>
  <si>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</si>
  <si>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</si>
  <si>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</si>
  <si>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</si>
  <si>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</si>
  <si>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</si>
  <si>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</si>
  <si>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</si>
  <si>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</si>
  <si>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</si>
  <si>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</si>
  <si>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</si>
  <si>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</si>
  <si>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</si>
  <si>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</si>
  <si>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</si>
  <si>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</si>
  <si>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</si>
  <si>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</si>
  <si>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</si>
  <si>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</si>
  <si>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</si>
  <si>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</si>
  <si>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</si>
  <si>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</si>
  <si>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</si>
  <si>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</si>
  <si>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</si>
  <si>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</si>
  <si>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</si>
  <si>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</si>
  <si>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</si>
  <si>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</si>
  <si>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</si>
  <si>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</si>
  <si>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</si>
  <si>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</si>
  <si>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</si>
  <si>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</si>
  <si>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</si>
  <si>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</si>
  <si>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</si>
  <si>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</si>
  <si>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</si>
  <si>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</si>
  <si>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</si>
  <si>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</si>
  <si>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</si>
  <si>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</si>
  <si>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</si>
  <si>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</si>
  <si>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</si>
  <si>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</si>
  <si>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</si>
  <si>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</si>
  <si>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</si>
  <si>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</si>
  <si>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</si>
  <si>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</si>
  <si>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</si>
  <si>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</si>
  <si>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</si>
  <si>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</si>
  <si>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</si>
  <si>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</si>
  <si>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</si>
  <si>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</si>
  <si>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</si>
  <si>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</si>
  <si>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</si>
  <si>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</si>
  <si>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</si>
  <si>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</si>
  <si>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</si>
  <si>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</si>
  <si>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</si>
  <si>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</si>
  <si>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</si>
  <si>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</si>
  <si>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</si>
  <si>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</si>
  <si>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</si>
  <si>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</si>
  <si>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</si>
  <si>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</si>
  <si>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</si>
  <si>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</si>
  <si>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</si>
  <si>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</si>
  <si>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</si>
  <si>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</si>
  <si>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</si>
  <si>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</si>
  <si>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</si>
  <si>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</si>
  <si>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</si>
  <si>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</si>
  <si>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</si>
  <si>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</si>
  <si>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</si>
  <si>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</si>
  <si>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</si>
  <si>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</si>
  <si>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</si>
  <si>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</si>
  <si>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</si>
  <si>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</si>
  <si>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</si>
  <si>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</si>
  <si>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</si>
  <si>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</si>
  <si>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</si>
  <si>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</si>
  <si>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</si>
  <si>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</si>
  <si>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</si>
  <si>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</si>
  <si>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</si>
  <si>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</si>
  <si>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</si>
  <si>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</si>
  <si>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</si>
  <si>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</si>
  <si>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</si>
  <si>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</si>
  <si>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</si>
  <si>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</si>
  <si>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</si>
  <si>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</si>
  <si>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</si>
  <si>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</si>
  <si>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</si>
  <si>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</si>
  <si>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</si>
  <si>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</si>
  <si>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</si>
  <si>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</si>
  <si>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</si>
  <si>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</si>
  <si>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</si>
  <si>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</si>
  <si>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</si>
  <si>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</si>
  <si>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</si>
  <si>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</si>
  <si>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</si>
  <si>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</si>
  <si>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</si>
  <si>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</si>
  <si>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</si>
  <si>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</si>
  <si>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</si>
  <si>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</si>
  <si>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</si>
  <si>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</si>
  <si>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</si>
  <si>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</si>
  <si>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</si>
  <si>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</si>
  <si>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</si>
  <si>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</si>
  <si>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</si>
  <si>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</si>
  <si>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</si>
  <si>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</si>
  <si>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</si>
  <si>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</si>
  <si>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</si>
  <si>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</si>
  <si>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</si>
  <si>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</si>
  <si>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</si>
  <si>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</si>
  <si>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</si>
  <si>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</si>
  <si>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</si>
  <si>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</si>
  <si>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</si>
  <si>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</si>
  <si>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</si>
  <si>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</si>
  <si>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</si>
  <si>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</si>
  <si>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</si>
  <si>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</si>
  <si>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</si>
  <si>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</si>
  <si>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</si>
  <si>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</si>
  <si>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</si>
  <si>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</si>
  <si>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</si>
  <si>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</si>
  <si>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</si>
  <si>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</si>
  <si>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</si>
  <si>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</si>
  <si>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</si>
  <si>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</si>
  <si>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</si>
  <si>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</si>
  <si>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</si>
  <si>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</si>
  <si>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</si>
  <si>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</si>
  <si>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</si>
  <si>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</si>
  <si>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</si>
  <si>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</si>
  <si>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</si>
  <si>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</si>
  <si>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</si>
  <si>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</si>
  <si>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</si>
  <si>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</si>
  <si>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</si>
  <si>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</si>
  <si>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</si>
  <si>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</si>
  <si>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</si>
  <si>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</si>
  <si>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</si>
  <si>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</si>
  <si>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</si>
  <si>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</si>
  <si>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</si>
  <si>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</si>
  <si>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</si>
  <si>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</si>
  <si>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</si>
  <si>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</si>
  <si>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</si>
  <si>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</si>
  <si>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</si>
  <si>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</si>
  <si>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</si>
  <si>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</si>
  <si>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</si>
  <si>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</si>
  <si>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</si>
  <si>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</si>
  <si>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</si>
  <si>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</si>
  <si>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</si>
  <si>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</si>
  <si>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</si>
  <si>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</si>
  <si>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</si>
  <si>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</si>
  <si>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</si>
  <si>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</si>
  <si>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</si>
  <si>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</si>
  <si>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</si>
  <si>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</si>
  <si>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</si>
  <si>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</si>
  <si>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</si>
  <si>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</si>
  <si>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</si>
  <si>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</si>
  <si>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</si>
  <si>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</si>
  <si>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</si>
  <si>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</si>
  <si>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</si>
  <si>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</si>
  <si>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</si>
  <si>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</si>
  <si>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</si>
  <si>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</si>
  <si>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</si>
  <si>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</si>
  <si>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</si>
  <si>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</si>
  <si>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</si>
  <si>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</si>
  <si>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</si>
  <si>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</si>
  <si>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</si>
  <si>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</si>
  <si>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</si>
  <si>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</si>
  <si>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</si>
  <si>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</si>
  <si>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</si>
  <si>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</si>
  <si>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</si>
  <si>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</si>
  <si>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</si>
  <si>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</si>
  <si>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</si>
  <si>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</si>
  <si>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</si>
  <si>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</si>
  <si>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</si>
  <si>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</si>
  <si>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</si>
  <si>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</si>
  <si>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</si>
  <si>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</si>
  <si>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</si>
  <si>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</si>
  <si>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</si>
  <si>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</si>
  <si>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</si>
  <si>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</si>
  <si>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</si>
  <si>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</si>
  <si>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</si>
  <si>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</si>
  <si>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</si>
  <si>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</si>
  <si>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</si>
  <si>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</si>
  <si>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</si>
  <si>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</si>
  <si>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</si>
  <si>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</si>
  <si>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</si>
  <si>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</si>
  <si>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</si>
  <si>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</si>
  <si>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</si>
  <si>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</si>
  <si>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</si>
  <si>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</si>
  <si>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</si>
  <si>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</si>
  <si>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</si>
  <si>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</si>
  <si>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</si>
  <si>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</si>
  <si>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</si>
  <si>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</si>
  <si>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</si>
  <si>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</si>
  <si>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</si>
  <si>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</si>
  <si>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</si>
  <si>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</si>
  <si>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</si>
  <si>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</si>
  <si>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</si>
  <si>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</si>
  <si>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</si>
  <si>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</si>
  <si>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</si>
  <si>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</si>
  <si>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</si>
  <si>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</si>
  <si>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</si>
  <si>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</si>
  <si>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</si>
  <si>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</si>
  <si>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</si>
  <si>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</si>
  <si>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</si>
  <si>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</si>
  <si>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</si>
  <si>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</si>
  <si>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</si>
  <si>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</si>
  <si>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</si>
  <si>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</si>
  <si>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</si>
  <si>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</si>
  <si>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</si>
  <si>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</si>
  <si>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</si>
  <si>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</si>
  <si>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</si>
  <si>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</si>
  <si>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</si>
  <si>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</si>
  <si>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</si>
  <si>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</si>
  <si>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</si>
  <si>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</si>
  <si>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</si>
  <si>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</si>
  <si>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</si>
  <si>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</si>
  <si>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</si>
  <si>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</si>
  <si>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</si>
  <si>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</si>
  <si>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</si>
  <si>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</si>
  <si>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</si>
  <si>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</si>
  <si>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</si>
  <si>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</si>
  <si>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</si>
  <si>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</si>
  <si>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</si>
  <si>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</si>
  <si>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</si>
  <si>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</si>
  <si>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</si>
  <si>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</si>
  <si>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</si>
  <si>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</si>
  <si>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</si>
  <si>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</si>
  <si>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</si>
  <si>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</si>
  <si>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</si>
  <si>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</si>
  <si>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</si>
  <si>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</si>
  <si>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</si>
  <si>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</si>
  <si>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</si>
  <si>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</si>
  <si>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</si>
  <si>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</si>
  <si>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</si>
  <si>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</si>
  <si>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</si>
  <si>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</si>
  <si>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</si>
  <si>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</si>
  <si>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</si>
  <si>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</si>
  <si>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</si>
  <si>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</si>
  <si>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</si>
  <si>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</si>
  <si>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</si>
  <si>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</si>
  <si>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</si>
  <si>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</si>
  <si>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</si>
  <si>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</si>
  <si>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</si>
  <si>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</si>
  <si>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</si>
  <si>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</si>
  <si>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</si>
  <si>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</si>
  <si>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</si>
  <si>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</si>
  <si>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</si>
  <si>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</si>
  <si>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</si>
  <si>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</si>
  <si>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</si>
  <si>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</si>
  <si>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</si>
  <si>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</si>
  <si>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</si>
  <si>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</si>
  <si>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</si>
  <si>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</si>
  <si>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</si>
  <si>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</si>
  <si>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</si>
  <si>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</si>
  <si>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</si>
  <si>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</si>
  <si>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</si>
  <si>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</si>
  <si>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</si>
  <si>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</si>
  <si>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</si>
  <si>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</si>
  <si>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</si>
  <si>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</si>
  <si>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</si>
  <si>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</si>
  <si>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</si>
  <si>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</si>
  <si>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</si>
  <si>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</si>
  <si>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</si>
  <si>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</si>
  <si>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</si>
  <si>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</si>
  <si>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</si>
  <si>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</si>
  <si>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</si>
  <si>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</si>
  <si>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</si>
  <si>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</si>
  <si>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</si>
  <si>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</si>
  <si>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</si>
  <si>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</si>
  <si>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</si>
  <si>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</si>
  <si>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</si>
  <si>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</si>
  <si>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</si>
  <si>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</si>
  <si>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</si>
  <si>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</si>
  <si>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</si>
  <si>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</si>
  <si>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</si>
  <si>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</si>
  <si>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</si>
  <si>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</si>
  <si>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</si>
  <si>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</si>
  <si>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</si>
  <si>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</si>
  <si>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</si>
  <si>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</si>
  <si>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</si>
  <si>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</si>
  <si>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</si>
  <si>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</si>
  <si>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</si>
  <si>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</si>
  <si>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</si>
  <si>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</si>
  <si>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</si>
  <si>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</si>
  <si>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</si>
  <si>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</si>
  <si>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</si>
  <si>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</si>
  <si>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</si>
  <si>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</si>
  <si>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</si>
  <si>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</si>
  <si>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</si>
  <si>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</si>
  <si>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</si>
  <si>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</si>
  <si>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</si>
  <si>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</si>
  <si>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</si>
  <si>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</si>
  <si>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</si>
  <si>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</si>
  <si>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</si>
  <si>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</si>
  <si>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</si>
  <si>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</si>
  <si>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</si>
  <si>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</si>
  <si>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</si>
  <si>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</si>
  <si>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</si>
  <si>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</si>
  <si>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</si>
  <si>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</si>
  <si>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</si>
  <si>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</si>
  <si>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</si>
  <si>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</si>
  <si>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</si>
  <si>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</si>
  <si>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</si>
  <si>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</si>
  <si>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</si>
  <si>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</si>
  <si>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</si>
  <si>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</si>
  <si>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</si>
  <si>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</si>
  <si>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</si>
  <si>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</si>
  <si>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</si>
  <si>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</si>
  <si>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</si>
  <si>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</si>
  <si>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</si>
  <si>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</si>
  <si>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</si>
  <si>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</si>
  <si>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</si>
  <si>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</si>
  <si>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</si>
  <si>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</si>
  <si>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</si>
  <si>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</si>
  <si>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</si>
  <si>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</si>
  <si>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</si>
  <si>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</si>
  <si>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</si>
  <si>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</si>
  <si>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</si>
  <si>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</si>
  <si>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</si>
  <si>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</si>
  <si>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</si>
  <si>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</si>
  <si>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</si>
  <si>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</si>
  <si>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</si>
  <si>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</si>
  <si>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</si>
  <si>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</si>
  <si>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</si>
  <si>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</si>
  <si>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</si>
  <si>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</si>
  <si>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</si>
  <si>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</si>
  <si>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</si>
  <si>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</si>
  <si>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</si>
  <si>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</si>
  <si>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</si>
  <si>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</si>
  <si>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</si>
  <si>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</si>
  <si>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</si>
  <si>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</si>
  <si>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</si>
  <si>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</si>
  <si>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</si>
  <si>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</si>
  <si>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</si>
  <si>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</si>
  <si>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</si>
  <si>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</si>
  <si>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</si>
  <si>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</si>
  <si>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</si>
  <si>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</si>
  <si>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</si>
  <si>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</si>
  <si>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</si>
  <si>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</si>
  <si>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</si>
  <si>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</si>
  <si>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</si>
  <si>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</si>
  <si>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</si>
  <si>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</si>
  <si>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</si>
  <si>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</si>
  <si>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</si>
  <si>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</si>
  <si>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</si>
  <si>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</si>
  <si>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</si>
  <si>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</si>
  <si>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</si>
  <si>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</si>
  <si>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</si>
  <si>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</si>
  <si>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</si>
  <si>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</si>
  <si>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</si>
  <si>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</si>
  <si>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</si>
  <si>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</si>
  <si>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</si>
  <si>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</si>
  <si>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</si>
  <si>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</si>
  <si>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</si>
  <si>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</si>
  <si>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</si>
  <si>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</si>
  <si>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</si>
  <si>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</si>
  <si>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</si>
  <si>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</si>
  <si>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</si>
  <si>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</si>
  <si>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</si>
  <si>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</si>
  <si>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</si>
  <si>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</si>
  <si>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</si>
  <si>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</si>
  <si>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</si>
  <si>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</si>
  <si>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</si>
  <si>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</si>
  <si>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</si>
  <si>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</si>
  <si>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</si>
  <si>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</si>
  <si>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</si>
  <si>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</si>
  <si>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</si>
  <si>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</si>
  <si>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</si>
  <si>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</si>
  <si>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</si>
  <si>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</si>
  <si>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</si>
  <si>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</si>
  <si>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</si>
  <si>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</si>
  <si>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</si>
  <si>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</si>
  <si>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</si>
  <si>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</si>
  <si>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</si>
  <si>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</si>
  <si>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</si>
  <si>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</si>
  <si>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</si>
  <si>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</si>
  <si>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</si>
  <si>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</si>
  <si>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</si>
  <si>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</si>
  <si>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</si>
  <si>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</si>
  <si>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</si>
  <si>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</si>
  <si>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</si>
  <si>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</si>
  <si>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</si>
  <si>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</si>
  <si>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</si>
  <si>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</si>
  <si>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</si>
  <si>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</si>
  <si>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</si>
  <si>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</si>
  <si>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</si>
  <si>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</si>
  <si>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</si>
  <si>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</si>
  <si>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</si>
  <si>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</si>
  <si>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</si>
  <si>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</si>
  <si>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</si>
  <si>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</si>
  <si>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</si>
  <si>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</si>
  <si>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</si>
  <si>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</si>
  <si>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</si>
  <si>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</si>
  <si>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</si>
  <si>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</si>
  <si>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</si>
  <si>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</si>
  <si>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</si>
  <si>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</si>
  <si>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</si>
  <si>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</si>
  <si>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</si>
  <si>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</si>
  <si>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</si>
  <si>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</si>
  <si>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</si>
  <si>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</si>
  <si>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</si>
  <si>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</si>
  <si>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</si>
  <si>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</si>
  <si>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</si>
  <si>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</si>
  <si>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</si>
  <si>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</si>
  <si>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</si>
  <si>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</si>
  <si>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</si>
  <si>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</si>
  <si>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</si>
  <si>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</si>
  <si>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</si>
  <si>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</si>
  <si>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</si>
  <si>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</si>
  <si>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</si>
  <si>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</si>
  <si>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</si>
  <si>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</si>
  <si>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</si>
  <si>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</si>
  <si>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</si>
  <si>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</si>
  <si>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</si>
  <si>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</si>
  <si>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</si>
  <si>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</si>
  <si>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</si>
  <si>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</si>
  <si>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</si>
  <si>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</si>
  <si>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</si>
  <si>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</si>
  <si>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</si>
  <si>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</si>
  <si>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</si>
  <si>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</si>
  <si>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</si>
  <si>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</si>
  <si>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</si>
  <si>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</si>
  <si>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</si>
  <si>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</si>
  <si>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</si>
  <si>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</si>
  <si>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</si>
  <si>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</si>
  <si>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</si>
  <si>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</si>
  <si>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</si>
  <si>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</si>
  <si>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</si>
  <si>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</si>
  <si>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</si>
  <si>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</si>
  <si>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</si>
  <si>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</si>
  <si>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</si>
  <si>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</si>
  <si>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</si>
  <si>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</si>
  <si>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</si>
  <si>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</si>
  <si>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</si>
  <si>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</si>
  <si>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</si>
  <si>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</si>
  <si>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</si>
  <si>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</si>
  <si>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</si>
  <si>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</si>
  <si>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</si>
  <si>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</si>
  <si>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</si>
  <si>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</si>
  <si>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</si>
  <si>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</si>
  <si>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</si>
  <si>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</si>
  <si>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</si>
  <si>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</si>
  <si>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</si>
  <si>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</si>
  <si>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</si>
  <si>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</si>
  <si>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</si>
  <si>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</si>
  <si>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</si>
  <si>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</si>
  <si>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</si>
  <si>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</si>
  <si>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</si>
  <si>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</si>
  <si>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</si>
  <si>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</si>
  <si>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</si>
  <si>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</si>
  <si>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</si>
  <si>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</si>
  <si>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</si>
  <si>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</si>
  <si>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</si>
  <si>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</si>
  <si>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</si>
  <si>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</si>
  <si>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</si>
  <si>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</si>
  <si>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</si>
  <si>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</si>
  <si>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</si>
  <si>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</si>
  <si>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</si>
  <si>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</si>
  <si>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</si>
  <si>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</si>
  <si>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</si>
  <si>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</si>
  <si>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</si>
  <si>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</si>
  <si>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</si>
  <si>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</si>
  <si>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</si>
  <si>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</si>
  <si>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</si>
  <si>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</si>
  <si>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</si>
  <si>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</si>
  <si>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</si>
  <si>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</si>
  <si>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</si>
  <si>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</si>
  <si>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</si>
  <si>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</si>
  <si>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</si>
  <si>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</si>
  <si>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</si>
  <si>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</si>
  <si>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</si>
  <si>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</si>
  <si>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</si>
  <si>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</si>
  <si>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</si>
  <si>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</si>
  <si>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</si>
  <si>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</si>
  <si>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</si>
  <si>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</si>
  <si>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</si>
  <si>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</si>
  <si>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</si>
  <si>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</si>
  <si>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</si>
  <si>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</si>
  <si>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</si>
  <si>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</si>
  <si>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</si>
  <si>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</si>
  <si>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</si>
  <si>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</si>
  <si>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</si>
  <si>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</si>
  <si>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</si>
  <si>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</si>
  <si>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</si>
  <si>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</si>
  <si>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</si>
  <si>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</si>
  <si>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</si>
  <si>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</si>
  <si>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</si>
  <si>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</si>
  <si>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</si>
  <si>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</si>
  <si>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</si>
  <si>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</si>
  <si>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</si>
  <si>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</si>
  <si>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</si>
  <si>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</si>
  <si>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</si>
  <si>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</si>
  <si>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</si>
  <si>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</si>
  <si>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</si>
  <si>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</si>
  <si>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</si>
  <si>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</si>
  <si>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</si>
  <si>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</si>
  <si>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</si>
  <si>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</si>
  <si>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</si>
  <si>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</si>
  <si>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</si>
  <si>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</si>
  <si>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</si>
  <si>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</si>
  <si>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</si>
  <si>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</si>
  <si>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</si>
  <si>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</si>
  <si>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</si>
  <si>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</si>
  <si>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</si>
  <si>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</si>
  <si>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</si>
  <si>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</si>
  <si>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</si>
  <si>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</si>
  <si>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</si>
  <si>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</si>
  <si>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</si>
  <si>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</si>
  <si>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</si>
  <si>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</si>
  <si>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</si>
  <si>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</si>
  <si>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</si>
  <si>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</si>
  <si>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</si>
  <si>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</si>
  <si>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</si>
  <si>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</si>
  <si>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</si>
  <si>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</si>
  <si>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</si>
  <si>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</si>
  <si>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</si>
  <si>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</si>
  <si>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</si>
  <si>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</si>
  <si>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</si>
  <si>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</si>
  <si>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</si>
  <si>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</si>
  <si>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</si>
  <si>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</si>
  <si>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</si>
  <si>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</si>
  <si>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</si>
  <si>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</si>
  <si>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</si>
  <si>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</si>
  <si>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</si>
  <si>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</si>
  <si>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</si>
  <si>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</si>
  <si>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</si>
  <si>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</si>
  <si>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</si>
  <si>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</si>
  <si>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</si>
  <si>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</si>
  <si>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</si>
  <si>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</si>
  <si>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</si>
  <si>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</si>
  <si>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</si>
  <si>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</si>
  <si>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</si>
  <si>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</si>
  <si>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</si>
  <si>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</si>
  <si>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</si>
  <si>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</si>
  <si>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</si>
  <si>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</si>
  <si>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</si>
  <si>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</si>
  <si>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</si>
  <si>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</si>
  <si>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</si>
  <si>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</si>
  <si>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</si>
  <si>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</si>
  <si>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</si>
  <si>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</si>
  <si>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</si>
  <si>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</si>
  <si>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</si>
  <si>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</si>
  <si>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</si>
  <si>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</si>
  <si>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</si>
  <si>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</si>
  <si>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</si>
  <si>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</si>
  <si>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</si>
  <si>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</si>
  <si>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</si>
  <si>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</si>
  <si>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</si>
  <si>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</si>
  <si>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</si>
  <si>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</si>
  <si>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</si>
  <si>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</si>
  <si>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</si>
  <si>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</si>
  <si>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</si>
  <si>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</si>
  <si>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</si>
  <si>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</si>
  <si>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</si>
  <si>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</si>
  <si>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</si>
  <si>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</si>
  <si>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</si>
  <si>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</si>
  <si>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</si>
  <si>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</si>
  <si>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</si>
  <si>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</si>
  <si>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</si>
  <si>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</si>
  <si>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</si>
  <si>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</si>
  <si>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</si>
  <si>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</si>
  <si>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</si>
  <si>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</si>
  <si>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</si>
  <si>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</si>
  <si>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</si>
  <si>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</si>
  <si>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</si>
  <si>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</si>
  <si>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</si>
  <si>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</si>
  <si>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</si>
  <si>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</si>
  <si>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</si>
  <si>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</si>
  <si>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</si>
  <si>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</si>
  <si>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</si>
  <si>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</si>
  <si>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</si>
  <si>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</si>
  <si>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</si>
  <si>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</si>
  <si>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</si>
  <si>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</si>
  <si>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</si>
  <si>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</si>
  <si>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</si>
  <si>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</si>
  <si>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</si>
  <si>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</si>
  <si>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</si>
  <si>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</si>
  <si>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</si>
  <si>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</si>
  <si>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</si>
  <si>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</si>
  <si>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</si>
  <si>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</si>
  <si>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</si>
  <si>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</si>
  <si>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</si>
  <si>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</si>
  <si>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</si>
  <si>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</si>
  <si>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</si>
  <si>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</si>
  <si>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</si>
  <si>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</si>
  <si>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</si>
  <si>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</si>
  <si>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</si>
  <si>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</si>
  <si>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</si>
  <si>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</si>
  <si>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</si>
  <si>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</si>
  <si>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</si>
  <si>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</si>
  <si>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</si>
  <si>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</si>
  <si>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</si>
  <si>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</si>
  <si>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</si>
  <si>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</si>
  <si>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</si>
  <si>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</si>
  <si>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</si>
  <si>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</si>
  <si>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</si>
  <si>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</si>
  <si>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</si>
  <si>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</si>
  <si>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</si>
  <si>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</si>
  <si>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</si>
  <si>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</si>
  <si>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</si>
  <si>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</si>
  <si>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</si>
  <si>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</si>
  <si>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</si>
  <si>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</si>
  <si>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</si>
  <si>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</si>
  <si>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</si>
  <si>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</si>
  <si>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</si>
  <si>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</si>
  <si>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</si>
  <si>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</si>
  <si>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</si>
  <si>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</si>
  <si>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</si>
  <si>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</si>
  <si>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</si>
  <si>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</si>
  <si>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</si>
  <si>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</si>
  <si>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</si>
  <si>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</si>
  <si>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</si>
  <si>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</si>
  <si>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</si>
  <si>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</si>
  <si>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</si>
  <si>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</si>
  <si>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</si>
  <si>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</si>
  <si>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</si>
  <si>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</si>
  <si>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</si>
  <si>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</si>
  <si>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</si>
  <si>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</si>
  <si>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</si>
  <si>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</si>
  <si>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</si>
  <si>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</si>
  <si>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</si>
  <si>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</si>
  <si>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</si>
  <si>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</si>
  <si>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</si>
  <si>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</si>
  <si>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</si>
  <si>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</si>
  <si>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</si>
  <si>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</si>
  <si>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</si>
  <si>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</si>
  <si>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</si>
  <si>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</si>
  <si>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</si>
  <si>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</si>
  <si>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</si>
  <si>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</si>
  <si>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</si>
  <si>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</si>
  <si>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</si>
  <si>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</si>
  <si>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</si>
  <si>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</si>
  <si>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</si>
  <si>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</si>
  <si>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</si>
  <si>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</si>
  <si>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</si>
  <si>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</si>
  <si>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</si>
  <si>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</si>
  <si>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</si>
  <si>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</si>
  <si>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</si>
  <si>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</si>
  <si>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</si>
  <si>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</si>
  <si>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</si>
  <si>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</si>
  <si>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</si>
  <si>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</si>
  <si>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</si>
  <si>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</si>
  <si>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</si>
  <si>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</si>
  <si>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</si>
  <si>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</si>
  <si>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</si>
  <si>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</si>
  <si>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</si>
  <si>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</si>
  <si>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</si>
  <si>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</si>
  <si>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</si>
  <si>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</si>
  <si>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</si>
  <si>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</si>
  <si>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</si>
  <si>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</si>
  <si>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</si>
  <si>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</si>
  <si>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</si>
  <si>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</si>
  <si>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</si>
  <si>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</si>
  <si>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</si>
  <si>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</si>
  <si>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</si>
  <si>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</si>
  <si>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</si>
  <si>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</si>
  <si>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</si>
  <si>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</si>
  <si>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</si>
  <si>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</si>
  <si>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</si>
  <si>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</si>
  <si>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</si>
  <si>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</si>
  <si>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</si>
  <si>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</si>
  <si>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</si>
  <si>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</si>
  <si>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</si>
  <si>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</si>
  <si>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</si>
  <si>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</si>
  <si>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</si>
  <si>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</si>
  <si>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</si>
  <si>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</si>
  <si>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</si>
  <si>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</si>
  <si>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</si>
  <si>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</si>
  <si>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</si>
  <si>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</si>
  <si>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</si>
  <si>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</si>
  <si>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</si>
  <si>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</si>
  <si>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</si>
  <si>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</si>
  <si>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</si>
  <si>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</si>
  <si>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</si>
  <si>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</si>
  <si>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</si>
  <si>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</si>
  <si>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</si>
  <si>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</si>
  <si>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</si>
  <si>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</si>
  <si>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</si>
  <si>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</si>
  <si>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</si>
  <si>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</si>
  <si>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</si>
  <si>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</si>
  <si>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</si>
  <si>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</si>
  <si>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</si>
  <si>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</si>
  <si>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</si>
  <si>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</si>
  <si>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</si>
  <si>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</si>
  <si>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</si>
  <si>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</si>
  <si>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</si>
  <si>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</si>
  <si>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</si>
  <si>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</si>
  <si>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</si>
  <si>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</si>
  <si>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</si>
  <si>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</si>
  <si>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</si>
  <si>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</si>
  <si>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</si>
  <si>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</si>
  <si>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</si>
  <si>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</si>
  <si>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</si>
  <si>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</si>
  <si>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</si>
  <si>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</si>
  <si>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</si>
  <si>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</si>
  <si>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</si>
  <si>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</si>
  <si>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</si>
  <si>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</si>
  <si>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</si>
  <si>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</si>
  <si>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</si>
  <si>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</si>
  <si>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</si>
  <si>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</si>
  <si>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</si>
  <si>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</si>
  <si>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</si>
  <si>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</si>
  <si>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</si>
  <si>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</si>
  <si>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</si>
  <si>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</si>
  <si>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</si>
  <si>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</si>
  <si>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</si>
  <si>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</si>
  <si>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</si>
  <si>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</si>
  <si>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</si>
  <si>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</si>
  <si>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</si>
  <si>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</si>
  <si>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</si>
  <si>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</si>
  <si>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</si>
  <si>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</si>
  <si>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</si>
  <si>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</si>
  <si>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</si>
  <si>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</si>
  <si>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</si>
  <si>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</si>
  <si>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</si>
  <si>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</si>
  <si>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</si>
  <si>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</si>
  <si>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</si>
  <si>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</si>
  <si>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</si>
  <si>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</si>
  <si>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</si>
  <si>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</si>
  <si>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</si>
  <si>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</si>
  <si>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</si>
  <si>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</si>
  <si>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</si>
  <si>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</si>
  <si>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</si>
  <si>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</si>
  <si>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</si>
  <si>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</si>
  <si>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</si>
  <si>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</si>
  <si>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</si>
  <si>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</si>
  <si>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</si>
  <si>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</si>
  <si>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</si>
  <si>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</si>
  <si>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</si>
  <si>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</si>
  <si>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</si>
  <si>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</si>
  <si>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</si>
  <si>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</si>
  <si>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</si>
  <si>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</si>
  <si>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</si>
  <si>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</si>
  <si>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</si>
  <si>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</si>
  <si>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</si>
  <si>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</si>
  <si>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</si>
  <si>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</si>
  <si>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</si>
  <si>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</si>
  <si>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</si>
  <si>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</si>
  <si>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</si>
  <si>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</si>
  <si>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</si>
  <si>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</si>
  <si>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</si>
  <si>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</si>
  <si>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</si>
  <si>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</si>
  <si>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</si>
  <si>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</si>
  <si>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</si>
  <si>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</si>
  <si>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</si>
  <si>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</si>
  <si>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</si>
  <si>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</si>
  <si>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</si>
  <si>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</si>
  <si>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</si>
  <si>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</si>
  <si>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</si>
  <si>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</si>
  <si>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</si>
  <si>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</si>
  <si>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</si>
  <si>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</si>
  <si>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</si>
  <si>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</si>
  <si>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</si>
  <si>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</si>
  <si>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</si>
  <si>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</si>
  <si>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</si>
  <si>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</si>
  <si>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</si>
  <si>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</si>
  <si>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</si>
  <si>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</si>
  <si>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</si>
  <si>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</si>
  <si>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</si>
  <si>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</si>
  <si>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</si>
  <si>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</si>
  <si>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</si>
  <si>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</si>
  <si>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</si>
  <si>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</si>
  <si>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</si>
  <si>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</si>
  <si>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</si>
  <si>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</si>
  <si>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</si>
  <si>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</si>
  <si>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</si>
  <si>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</si>
  <si>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</si>
  <si>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</si>
  <si>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</si>
  <si>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</si>
  <si>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</si>
  <si>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</si>
  <si>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</si>
  <si>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</si>
  <si>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</si>
  <si>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</si>
  <si>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</si>
  <si>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</si>
  <si>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</si>
  <si>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</si>
  <si>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</si>
  <si>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</si>
  <si>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</si>
  <si>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</si>
  <si>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</si>
  <si>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</si>
  <si>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</si>
  <si>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</si>
  <si>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</si>
  <si>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</si>
  <si>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</si>
  <si>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</si>
  <si>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</si>
  <si>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</si>
  <si>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</si>
  <si>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</si>
  <si>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</si>
  <si>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</si>
  <si>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</si>
  <si>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</si>
  <si>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</si>
  <si>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</si>
  <si>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</si>
  <si>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</si>
  <si>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</si>
  <si>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</si>
  <si>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</si>
  <si>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</si>
  <si>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</si>
  <si>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</si>
  <si>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</si>
  <si>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</si>
  <si>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</si>
  <si>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</si>
  <si>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</si>
  <si>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</si>
  <si>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</si>
  <si>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</si>
  <si>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</si>
  <si>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</si>
  <si>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</si>
  <si>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</si>
  <si>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</si>
  <si>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</si>
  <si>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</si>
  <si>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</si>
  <si>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</si>
  <si>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</si>
  <si>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</si>
  <si>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</si>
  <si>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</si>
  <si>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</si>
  <si>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</si>
  <si>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</si>
  <si>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</si>
  <si>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</si>
  <si>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</si>
  <si>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</si>
  <si>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</si>
  <si>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</si>
  <si>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</si>
  <si>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</si>
  <si>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</si>
  <si>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</si>
  <si>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</si>
  <si>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</si>
  <si>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</si>
  <si>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</si>
  <si>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</si>
  <si>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</si>
  <si>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</si>
  <si>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</si>
  <si>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</si>
  <si>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</si>
  <si>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</si>
  <si>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</si>
  <si>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</si>
  <si>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</si>
  <si>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</si>
  <si>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</si>
  <si>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</si>
  <si>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</si>
  <si>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</si>
  <si>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</si>
  <si>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</si>
  <si>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</si>
  <si>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</si>
  <si>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</si>
  <si>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</si>
  <si>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</si>
  <si>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</si>
  <si>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</si>
  <si>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</si>
  <si>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</si>
  <si>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</si>
  <si>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</si>
  <si>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</si>
  <si>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</si>
  <si>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</si>
  <si>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</si>
  <si>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</si>
  <si>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</si>
  <si>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</si>
  <si>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</si>
  <si>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</si>
  <si>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</si>
  <si>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</si>
  <si>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</si>
  <si>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</si>
  <si>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</si>
  <si>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</si>
  <si>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</si>
  <si>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</si>
  <si>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</si>
  <si>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</si>
  <si>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</si>
  <si>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</si>
  <si>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</si>
  <si>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</si>
  <si>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</si>
  <si>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</si>
  <si>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</si>
  <si>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</si>
  <si>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</si>
  <si>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</si>
  <si>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</si>
  <si>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</si>
  <si>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</si>
  <si>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</si>
  <si>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</si>
  <si>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</si>
  <si>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</si>
  <si>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</si>
  <si>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</si>
  <si>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</si>
  <si>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</si>
  <si>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</si>
  <si>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</si>
  <si>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</si>
  <si>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</si>
  <si>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</si>
  <si>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</si>
  <si>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</si>
  <si>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</si>
  <si>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</si>
  <si>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</si>
  <si>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</si>
  <si>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</si>
  <si>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</si>
  <si>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</si>
  <si>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</si>
  <si>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</si>
  <si>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</si>
  <si>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</si>
  <si>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</si>
  <si>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</si>
  <si>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</si>
  <si>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</si>
  <si>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</si>
  <si>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</si>
  <si>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</si>
  <si>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</si>
  <si>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</si>
  <si>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</si>
  <si>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</si>
  <si>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</si>
  <si>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</si>
  <si>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</si>
  <si>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</si>
  <si>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</si>
  <si>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</si>
  <si>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</si>
  <si>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</si>
  <si>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</si>
  <si>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</si>
  <si>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</si>
  <si>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</si>
  <si>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</si>
  <si>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</si>
  <si>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</si>
  <si>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</si>
  <si>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</si>
  <si>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</si>
  <si>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</si>
  <si>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</si>
  <si>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</si>
  <si>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</si>
  <si>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</si>
  <si>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</si>
  <si>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</si>
  <si>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</si>
  <si>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</si>
  <si>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</si>
  <si>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</si>
  <si>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</si>
  <si>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</si>
  <si>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</si>
  <si>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</si>
  <si>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</si>
  <si>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</si>
  <si>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</si>
  <si>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</si>
  <si>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</si>
  <si>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</si>
  <si>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</si>
  <si>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</si>
  <si>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</si>
  <si>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</si>
  <si>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</si>
  <si>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</si>
  <si>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</si>
  <si>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</si>
  <si>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</si>
  <si>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</si>
  <si>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</si>
  <si>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</si>
  <si>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</si>
  <si>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</si>
  <si>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</si>
  <si>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</si>
  <si>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</si>
  <si>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</si>
  <si>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</si>
  <si>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</si>
  <si>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</si>
  <si>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</si>
  <si>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</si>
  <si>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</si>
  <si>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</si>
  <si>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</si>
  <si>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</si>
  <si>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</si>
  <si>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</si>
  <si>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</si>
  <si>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</si>
  <si>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</si>
  <si>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</si>
  <si>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</si>
  <si>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</si>
  <si>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</si>
  <si>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</si>
  <si>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</si>
  <si>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</si>
  <si>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</si>
  <si>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</si>
  <si>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</si>
  <si>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</si>
  <si>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</si>
  <si>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</si>
  <si>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</si>
  <si>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</si>
  <si>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</si>
  <si>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</si>
  <si>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</si>
  <si>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</si>
  <si>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</si>
  <si>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</si>
  <si>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</si>
  <si>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</si>
  <si>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</si>
  <si>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</si>
  <si>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</si>
  <si>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</si>
  <si>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</si>
  <si>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</si>
  <si>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</si>
  <si>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</si>
  <si>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</si>
  <si>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</si>
  <si>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</si>
  <si>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</si>
  <si>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</si>
  <si>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</si>
  <si>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</si>
  <si>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</si>
  <si>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</si>
  <si>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</si>
  <si>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</si>
  <si>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</si>
  <si>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</si>
  <si>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</si>
  <si>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</si>
  <si>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</si>
  <si>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</si>
  <si>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</si>
  <si>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</si>
  <si>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</si>
  <si>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</si>
  <si>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</si>
  <si>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</si>
  <si>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</si>
  <si>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</si>
  <si>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</si>
  <si>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</si>
  <si>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</si>
  <si>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</si>
  <si>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</si>
  <si>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</si>
  <si>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</si>
  <si>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</si>
  <si>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</si>
  <si>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</si>
  <si>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</si>
  <si>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</si>
  <si>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</si>
  <si>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</si>
  <si>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</si>
  <si>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</si>
  <si>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</si>
  <si>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</si>
  <si>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</si>
  <si>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</si>
  <si>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</si>
  <si>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</si>
  <si>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</si>
  <si>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</si>
  <si>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</si>
  <si>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</si>
  <si>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</si>
  <si>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</si>
  <si>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</si>
  <si>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</si>
  <si>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</si>
  <si>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</si>
  <si>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</si>
  <si>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</si>
  <si>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</si>
  <si>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</si>
  <si>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</si>
  <si>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</si>
  <si>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</si>
  <si>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</si>
  <si>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</si>
  <si>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</si>
  <si>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</si>
  <si>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</si>
  <si>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</si>
  <si>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</si>
  <si>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</si>
  <si>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</si>
  <si>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</si>
  <si>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</si>
  <si>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</si>
  <si>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</si>
  <si>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</si>
  <si>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</si>
  <si>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</si>
  <si>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</si>
  <si>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</si>
  <si>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</si>
  <si>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</si>
  <si>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</si>
  <si>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</si>
  <si>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</si>
  <si>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</si>
  <si>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</si>
  <si>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</si>
  <si>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</si>
  <si>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</si>
  <si>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</si>
  <si>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</si>
  <si>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</si>
  <si>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</si>
  <si>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</si>
  <si>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</si>
  <si>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</si>
  <si>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</si>
  <si>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</si>
  <si>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</si>
  <si>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</si>
  <si>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</si>
  <si>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</si>
  <si>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</si>
  <si>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</si>
  <si>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</si>
  <si>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</si>
  <si>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</si>
  <si>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</si>
  <si>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</si>
  <si>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</si>
  <si>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</si>
  <si>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</si>
  <si>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</si>
  <si>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</si>
  <si>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</si>
  <si>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</si>
  <si>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</si>
  <si>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</si>
  <si>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</si>
  <si>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</si>
  <si>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</si>
  <si>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</si>
  <si>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</si>
  <si>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</si>
  <si>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</si>
  <si>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</si>
  <si>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</si>
  <si>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</si>
  <si>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</si>
  <si>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</si>
  <si>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</si>
  <si>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</si>
  <si>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</si>
  <si>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</si>
  <si>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</si>
  <si>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</si>
  <si>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</si>
  <si>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</si>
  <si>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</si>
  <si>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</si>
  <si>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</si>
  <si>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</si>
  <si>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</si>
  <si>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</si>
  <si>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</si>
  <si>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</si>
  <si>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</si>
  <si>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</si>
  <si>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</si>
  <si>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</si>
  <si>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</si>
  <si>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</si>
  <si>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</si>
  <si>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</si>
  <si>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</si>
  <si>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</si>
  <si>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</si>
  <si>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</si>
  <si>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</si>
  <si>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</si>
  <si>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</si>
  <si>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</si>
  <si>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</si>
  <si>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</si>
  <si>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</si>
  <si>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</si>
  <si>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</si>
  <si>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</si>
  <si>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</si>
  <si>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</si>
  <si>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</si>
  <si>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</si>
  <si>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</si>
  <si>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</si>
  <si>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</si>
  <si>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</si>
  <si>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</si>
  <si>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</si>
  <si>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</si>
  <si>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</si>
  <si>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</si>
  <si>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</si>
  <si>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</si>
  <si>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</si>
  <si>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</si>
  <si>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</si>
  <si>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</si>
  <si>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</si>
  <si>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</si>
  <si>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</si>
  <si>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</si>
  <si>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</si>
  <si>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</si>
  <si>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</si>
  <si>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</si>
  <si>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</si>
  <si>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</si>
  <si>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</si>
  <si>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</si>
  <si>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</si>
  <si>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</si>
  <si>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</si>
  <si>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</si>
  <si>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</si>
  <si>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</si>
  <si>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</si>
  <si>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</si>
  <si>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</si>
  <si>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</si>
  <si>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</si>
  <si>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</si>
  <si>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</si>
  <si>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</si>
  <si>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</si>
  <si>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</si>
  <si>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</si>
  <si>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</si>
  <si>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</si>
  <si>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</si>
  <si>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</si>
  <si>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</si>
  <si>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</si>
  <si>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</si>
  <si>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</si>
  <si>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</si>
  <si>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</si>
  <si>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</si>
  <si>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</si>
  <si>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</si>
  <si>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</si>
  <si>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</si>
  <si>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</si>
  <si>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</si>
  <si>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</si>
  <si>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</si>
  <si>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</si>
  <si>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</si>
  <si>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</si>
  <si>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</si>
  <si>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</si>
  <si>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</si>
  <si>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</si>
  <si>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</si>
  <si>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</si>
  <si>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</si>
  <si>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</si>
  <si>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</si>
  <si>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</si>
  <si>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</si>
  <si>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</si>
  <si>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</si>
  <si>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</si>
  <si>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</si>
  <si>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</si>
  <si>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</si>
  <si>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</si>
  <si>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</si>
  <si>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</si>
  <si>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</si>
  <si>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</si>
  <si>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</si>
  <si>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</si>
  <si>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</si>
  <si>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</si>
  <si>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</si>
  <si>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</si>
  <si>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</si>
  <si>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</si>
  <si>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</si>
  <si>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</si>
  <si>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</si>
  <si>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</si>
  <si>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</si>
  <si>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</si>
  <si>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</si>
  <si>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</si>
  <si>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</si>
  <si>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</si>
  <si>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</si>
  <si>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</si>
  <si>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</si>
  <si>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</si>
  <si>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</si>
  <si>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</si>
  <si>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</si>
  <si>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</si>
  <si>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</si>
  <si>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</si>
  <si>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</si>
  <si>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</si>
  <si>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</si>
  <si>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</si>
  <si>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</si>
  <si>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</si>
  <si>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</si>
  <si>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</si>
  <si>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</si>
  <si>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</si>
  <si>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</si>
  <si>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</si>
  <si>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</si>
  <si>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</si>
  <si>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</si>
  <si>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</si>
  <si>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</si>
  <si>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</si>
  <si>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</si>
  <si>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</si>
  <si>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</si>
  <si>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</si>
  <si>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</si>
  <si>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</si>
  <si>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</si>
  <si>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</si>
  <si>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</si>
  <si>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</si>
  <si>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</si>
  <si>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</si>
  <si>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</si>
  <si>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</si>
  <si>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</si>
  <si>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</si>
  <si>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</si>
  <si>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</si>
  <si>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</si>
  <si>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</si>
  <si>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</si>
  <si>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</si>
  <si>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</si>
  <si>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</si>
  <si>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</si>
  <si>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</si>
  <si>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</si>
  <si>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</si>
  <si>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</si>
  <si>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</si>
  <si>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</si>
  <si>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</si>
  <si>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</si>
  <si>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</si>
  <si>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</si>
  <si>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</si>
  <si>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</si>
  <si>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</si>
  <si>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</si>
  <si>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</si>
  <si>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</si>
  <si>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</si>
  <si>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</si>
  <si>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</si>
  <si>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</si>
  <si>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</si>
  <si>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</si>
  <si>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</si>
  <si>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</si>
  <si>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</si>
  <si>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</si>
  <si>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</si>
  <si>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</si>
  <si>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</si>
  <si>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</si>
  <si>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</si>
  <si>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</si>
  <si>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</si>
  <si>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</si>
  <si>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</si>
  <si>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</si>
  <si>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</si>
  <si>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</si>
  <si>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</si>
  <si>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</si>
  <si>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</si>
  <si>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</si>
  <si>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</si>
  <si>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</si>
  <si>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</si>
  <si>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</si>
  <si>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</si>
  <si>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</si>
  <si>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</si>
  <si>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</si>
  <si>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</si>
  <si>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</si>
  <si>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</si>
  <si>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</si>
  <si>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</si>
  <si>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</si>
  <si>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</si>
  <si>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</si>
  <si>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</si>
  <si>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</si>
  <si>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</si>
  <si>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</si>
  <si>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</si>
  <si>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</si>
  <si>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</si>
  <si>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</si>
  <si>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</si>
  <si>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</si>
  <si>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</si>
  <si>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</si>
  <si>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</si>
  <si>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</si>
  <si>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</si>
  <si>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</si>
  <si>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</si>
  <si>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</si>
  <si>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</si>
  <si>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</si>
  <si>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</si>
  <si>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</si>
  <si>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</si>
  <si>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</si>
  <si>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</si>
  <si>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</si>
  <si>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</si>
  <si>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</si>
  <si>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</si>
  <si>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</si>
  <si>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</si>
  <si>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</si>
  <si>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</si>
  <si>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</si>
  <si>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</si>
  <si>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</si>
  <si>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</si>
  <si>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</si>
  <si>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</si>
  <si>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</si>
  <si>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</si>
  <si>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</si>
  <si>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</si>
  <si>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</si>
  <si>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</si>
  <si>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</si>
  <si>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</si>
  <si>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</si>
  <si>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</si>
  <si>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</si>
  <si>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</si>
  <si>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</si>
  <si>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</si>
  <si>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</si>
  <si>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</si>
  <si>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</si>
  <si>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</si>
  <si>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</si>
  <si>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</si>
  <si>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</si>
  <si>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</si>
  <si>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</si>
  <si>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</si>
  <si>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</si>
  <si>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</si>
  <si>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</si>
  <si>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</si>
  <si>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</si>
  <si>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</si>
  <si>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</si>
  <si>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</si>
  <si>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</si>
  <si>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</si>
  <si>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</si>
  <si>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</si>
  <si>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</si>
  <si>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</si>
  <si>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</si>
  <si>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</si>
  <si>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</si>
  <si>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</si>
  <si>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</si>
  <si>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</si>
  <si>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</si>
  <si>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</si>
  <si>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</si>
  <si>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</si>
  <si>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</si>
  <si>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</si>
  <si>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</si>
  <si>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</si>
  <si>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</si>
  <si>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</si>
  <si>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</si>
  <si>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</si>
  <si>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</si>
  <si>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</si>
  <si>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</si>
  <si>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</si>
  <si>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</si>
  <si>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</si>
  <si>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</si>
  <si>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</si>
  <si>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</si>
  <si>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</si>
  <si>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</si>
  <si>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</si>
  <si>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</si>
  <si>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</si>
  <si>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</si>
  <si>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</si>
  <si>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</si>
  <si>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</si>
  <si>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</si>
  <si>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</si>
  <si>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</si>
  <si>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</si>
  <si>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</si>
  <si>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</si>
  <si>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</si>
  <si>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</si>
  <si>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</si>
  <si>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</si>
  <si>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</si>
  <si>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</si>
  <si>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</si>
  <si>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</si>
  <si>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</si>
  <si>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</si>
  <si>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</si>
  <si>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</si>
  <si>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</si>
  <si>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</si>
  <si>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</si>
  <si>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</si>
  <si>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</si>
  <si>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</si>
  <si>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</si>
  <si>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</si>
  <si>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</si>
  <si>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</si>
  <si>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</si>
  <si>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</si>
  <si>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</si>
  <si>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</si>
  <si>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</si>
  <si>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</si>
  <si>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</si>
  <si>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</si>
  <si>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</si>
  <si>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</si>
  <si>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</si>
  <si>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</si>
  <si>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</si>
  <si>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</si>
  <si>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</si>
  <si>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</si>
  <si>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</si>
  <si>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</si>
  <si>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</si>
  <si>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</si>
  <si>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</si>
  <si>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</si>
  <si>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</si>
  <si>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</si>
  <si>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</si>
  <si>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</si>
  <si>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</si>
  <si>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</si>
  <si>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</si>
  <si>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</si>
  <si>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</si>
  <si>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</si>
  <si>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</si>
  <si>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</si>
  <si>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</si>
  <si>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</si>
  <si>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</si>
  <si>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</si>
  <si>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</si>
  <si>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</si>
  <si>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</si>
  <si>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</si>
  <si>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</si>
  <si>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</si>
  <si>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</si>
  <si>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</si>
  <si>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</si>
  <si>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</si>
  <si>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</si>
  <si>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</si>
  <si>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</si>
  <si>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</si>
  <si>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</si>
  <si>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</si>
  <si>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</si>
  <si>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</si>
  <si>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</si>
  <si>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</si>
  <si>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</si>
  <si>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</si>
  <si>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</si>
  <si>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</si>
  <si>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</si>
  <si>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</si>
  <si>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</si>
  <si>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</si>
  <si>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</si>
  <si>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</si>
  <si>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</si>
  <si>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</si>
  <si>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</si>
  <si>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</si>
  <si>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</si>
  <si>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</si>
  <si>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</si>
  <si>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</si>
  <si>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</si>
  <si>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</si>
  <si>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</si>
  <si>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</si>
  <si>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</si>
  <si>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</si>
  <si>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</si>
  <si>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</si>
  <si>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</si>
  <si>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</si>
  <si>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</si>
  <si>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</si>
  <si>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</si>
  <si>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</si>
  <si>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</si>
  <si>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</si>
  <si>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</si>
  <si>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</si>
  <si>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</si>
  <si>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</si>
  <si>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</si>
  <si>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</si>
  <si>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</si>
  <si>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</si>
  <si>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</si>
  <si>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</si>
  <si>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</si>
  <si>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</si>
  <si>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</si>
  <si>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</si>
  <si>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</si>
  <si>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</si>
  <si>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</si>
  <si>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</si>
  <si>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</si>
  <si>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</si>
  <si>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</si>
  <si>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</si>
  <si>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</si>
  <si>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</si>
  <si>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</si>
  <si>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</si>
  <si>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</si>
  <si>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</si>
  <si>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</si>
  <si>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</si>
  <si>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</si>
  <si>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</si>
  <si>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</si>
  <si>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</si>
  <si>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</si>
  <si>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</si>
  <si>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</si>
  <si>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</si>
  <si>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</si>
  <si>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</si>
  <si>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</si>
  <si>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</si>
  <si>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</si>
  <si>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</si>
  <si>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</si>
  <si>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</si>
  <si>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</si>
  <si>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</si>
  <si>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</si>
  <si>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</si>
  <si>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</si>
  <si>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</si>
  <si>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</si>
  <si>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</si>
  <si>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</si>
  <si>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</si>
  <si>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</si>
  <si>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</si>
  <si>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</si>
  <si>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</si>
  <si>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</si>
  <si>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</si>
  <si>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</si>
  <si>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</si>
  <si>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</si>
  <si>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</si>
  <si>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</si>
  <si>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</si>
  <si>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</si>
  <si>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</si>
  <si>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</si>
  <si>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</si>
  <si>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</si>
  <si>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</si>
  <si>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</si>
  <si>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</si>
  <si>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</si>
  <si>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</si>
  <si>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</si>
  <si>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</si>
  <si>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</si>
  <si>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</si>
  <si>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</si>
  <si>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</si>
  <si>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</si>
  <si>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</si>
  <si>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</si>
  <si>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</si>
  <si>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</si>
  <si>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</si>
  <si>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</si>
  <si>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</si>
  <si>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</si>
  <si>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</si>
  <si>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</si>
  <si>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</si>
  <si>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</si>
  <si>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</si>
  <si>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</si>
  <si>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</si>
  <si>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</si>
  <si>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</si>
  <si>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</si>
  <si>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</si>
  <si>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</si>
  <si>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</si>
  <si>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</si>
  <si>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</si>
  <si>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</si>
  <si>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</si>
  <si>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</si>
  <si>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</si>
  <si>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</si>
  <si>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</si>
  <si>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</si>
  <si>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</si>
  <si>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</si>
  <si>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</si>
  <si>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</si>
  <si>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</si>
  <si>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</si>
  <si>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</si>
  <si>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</si>
  <si>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</si>
  <si>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</si>
  <si>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</si>
  <si>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</si>
  <si>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</si>
  <si>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</si>
  <si>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</si>
  <si>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</si>
  <si>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</si>
  <si>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</si>
  <si>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</si>
  <si>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</si>
  <si>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</si>
  <si>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</si>
  <si>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</si>
  <si>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</si>
  <si>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</si>
  <si>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</si>
  <si>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</si>
  <si>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</si>
  <si>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</si>
  <si>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</si>
  <si>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</si>
  <si>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</si>
  <si>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</si>
  <si>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</si>
  <si>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</si>
  <si>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</si>
  <si>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</si>
  <si>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</si>
  <si>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</si>
  <si>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</si>
  <si>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</si>
  <si>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</si>
  <si>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</si>
  <si>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</si>
  <si>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</si>
  <si>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</si>
  <si>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</si>
  <si>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</si>
  <si>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</si>
  <si>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</si>
  <si>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</si>
  <si>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</si>
  <si>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</si>
  <si>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</si>
  <si>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</si>
  <si>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</si>
  <si>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</si>
  <si>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</si>
  <si>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</si>
  <si>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</si>
  <si>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</si>
  <si>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</si>
  <si>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</si>
  <si>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</si>
  <si>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</si>
  <si>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</si>
  <si>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</si>
  <si>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</si>
  <si>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</si>
  <si>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</si>
  <si>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</si>
  <si>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</si>
  <si>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</si>
  <si>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</si>
  <si>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</si>
  <si>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</si>
  <si>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</si>
  <si>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</si>
  <si>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</si>
  <si>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</si>
  <si>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</si>
  <si>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</si>
  <si>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</si>
  <si>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</si>
  <si>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</si>
  <si>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</si>
  <si>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</si>
  <si>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</si>
  <si>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</si>
  <si>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</si>
  <si>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</si>
  <si>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</si>
  <si>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</si>
  <si>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</si>
  <si>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</si>
  <si>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</si>
  <si>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</si>
  <si>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</si>
  <si>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</si>
  <si>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</si>
  <si>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</si>
  <si>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</si>
  <si>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</si>
  <si>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</si>
  <si>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</si>
  <si>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</si>
  <si>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</si>
  <si>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</si>
  <si>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</si>
  <si>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</si>
  <si>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</si>
  <si>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</si>
  <si>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</si>
  <si>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</si>
  <si>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</si>
  <si>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</si>
  <si>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</si>
  <si>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</si>
  <si>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</si>
  <si>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</si>
  <si>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</si>
  <si>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</si>
  <si>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</si>
  <si>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</si>
  <si>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</si>
  <si>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</si>
  <si>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</si>
  <si>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</si>
  <si>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</si>
  <si>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</si>
  <si>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</si>
  <si>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</si>
  <si>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</si>
  <si>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</si>
  <si>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</si>
  <si>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</si>
  <si>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</si>
  <si>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</si>
  <si>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</si>
  <si>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</si>
  <si>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</si>
  <si>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</si>
  <si>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</si>
  <si>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</si>
  <si>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</si>
  <si>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</si>
  <si>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</si>
  <si>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</si>
  <si>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</si>
  <si>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</si>
  <si>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</si>
  <si>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</si>
  <si>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</si>
  <si>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</si>
  <si>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</si>
  <si>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</si>
  <si>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</si>
  <si>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</si>
  <si>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</si>
  <si>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</si>
  <si>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</si>
  <si>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</si>
  <si>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</si>
  <si>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</si>
  <si>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</si>
  <si>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</si>
  <si>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</si>
  <si>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</si>
  <si>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</si>
  <si>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</si>
  <si>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</si>
  <si>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</si>
  <si>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</si>
  <si>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</si>
  <si>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</si>
  <si>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</si>
  <si>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</si>
  <si>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</si>
  <si>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</si>
  <si>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</si>
  <si>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</si>
  <si>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</si>
  <si>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</si>
  <si>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</si>
  <si>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</si>
  <si>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</si>
  <si>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</si>
  <si>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</si>
  <si>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</si>
  <si>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</si>
  <si>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</si>
  <si>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</si>
  <si>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</si>
  <si>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</si>
  <si>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</si>
  <si>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</si>
  <si>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</si>
  <si>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</si>
  <si>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</si>
  <si>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</si>
  <si>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</si>
  <si>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</si>
  <si>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</si>
  <si>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</si>
  <si>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</si>
  <si>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</si>
  <si>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</si>
  <si>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</si>
  <si>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</si>
  <si>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</si>
  <si>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</si>
  <si>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</si>
  <si>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</si>
  <si>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</si>
  <si>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</si>
  <si>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</si>
  <si>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</si>
  <si>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</si>
  <si>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</si>
  <si>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</si>
  <si>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</si>
  <si>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</si>
  <si>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</si>
  <si>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</si>
  <si>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</si>
  <si>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</si>
  <si>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</si>
  <si>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</si>
  <si>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</si>
  <si>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</si>
  <si>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</si>
  <si>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</si>
  <si>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</si>
  <si>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</si>
  <si>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</si>
  <si>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</si>
  <si>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</si>
  <si>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</si>
  <si>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</si>
  <si>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</si>
  <si>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</si>
  <si>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</si>
  <si>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</si>
  <si>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</si>
  <si>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</si>
  <si>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</si>
  <si>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</si>
  <si>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</si>
  <si>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</si>
  <si>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</si>
  <si>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</si>
  <si>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</si>
  <si>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</si>
  <si>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</si>
  <si>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</si>
  <si>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</si>
  <si>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</si>
  <si>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</si>
  <si>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</si>
  <si>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</si>
  <si>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</si>
  <si>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</si>
  <si>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</si>
  <si>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</si>
  <si>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</si>
  <si>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</si>
  <si>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</si>
  <si>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</si>
  <si>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</si>
  <si>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</si>
  <si>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</si>
  <si>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</si>
  <si>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</si>
  <si>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</si>
  <si>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</si>
  <si>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</si>
  <si>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</si>
  <si>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</si>
  <si>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</si>
  <si>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</si>
  <si>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</si>
  <si>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</si>
  <si>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</si>
  <si>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</si>
  <si>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</si>
  <si>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</si>
  <si>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</si>
  <si>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</si>
  <si>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</si>
  <si>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</si>
  <si>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</si>
  <si>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</si>
  <si>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</si>
  <si>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</si>
  <si>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</si>
  <si>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</si>
  <si>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</si>
  <si>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</si>
  <si>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</si>
  <si>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</si>
  <si>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</si>
  <si>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</si>
  <si>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</si>
  <si>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</si>
  <si>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</si>
  <si>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</si>
  <si>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</si>
  <si>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</si>
  <si>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</si>
  <si>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</si>
  <si>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</si>
  <si>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</si>
  <si>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</si>
  <si>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</si>
  <si>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</si>
  <si>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</si>
  <si>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</si>
  <si>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</si>
  <si>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</si>
  <si>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</si>
  <si>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</si>
  <si>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</si>
  <si>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</si>
  <si>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</si>
  <si>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</si>
  <si>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</si>
  <si>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</si>
  <si>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</si>
  <si>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</si>
  <si>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</si>
  <si>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</si>
  <si>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</si>
  <si>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</si>
  <si>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</si>
  <si>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</si>
  <si>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</si>
  <si>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</si>
  <si>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</si>
  <si>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</si>
  <si>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</si>
  <si>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</si>
  <si>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</si>
  <si>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</si>
  <si>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</si>
  <si>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</si>
  <si>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</si>
  <si>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</si>
  <si>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</si>
  <si>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</si>
  <si>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</si>
  <si>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</si>
  <si>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</si>
  <si>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</si>
  <si>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</si>
  <si>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</si>
  <si>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</si>
  <si>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</si>
  <si>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</si>
  <si>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</si>
  <si>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</si>
  <si>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</si>
  <si>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</si>
  <si>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</si>
  <si>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</si>
  <si>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</si>
  <si>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</si>
  <si>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</si>
  <si>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</si>
  <si>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</si>
  <si>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</si>
  <si>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</si>
  <si>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</si>
  <si>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</si>
  <si>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</si>
  <si>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</si>
  <si>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</si>
  <si>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</si>
  <si>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</si>
  <si>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</si>
  <si>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</si>
  <si>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</si>
  <si>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</si>
  <si>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</si>
  <si>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</si>
  <si>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</si>
  <si>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</si>
  <si>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</si>
  <si>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</si>
  <si>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</si>
  <si>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</si>
  <si>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</si>
  <si>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</si>
  <si>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</si>
  <si>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</si>
  <si>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</si>
  <si>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</si>
  <si>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</si>
  <si>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</si>
  <si>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</si>
  <si>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</si>
  <si>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</si>
  <si>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</si>
  <si>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</si>
  <si>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</si>
  <si>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</si>
  <si>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</si>
  <si>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</si>
  <si>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</si>
  <si>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</si>
  <si>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</si>
  <si>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</si>
  <si>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</si>
  <si>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</si>
  <si>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</si>
  <si>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</si>
  <si>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</si>
  <si>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</si>
  <si>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</si>
  <si>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</si>
  <si>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</si>
  <si>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</si>
  <si>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</si>
  <si>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</si>
  <si>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</si>
  <si>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</si>
  <si>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</si>
  <si>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</si>
  <si>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</si>
  <si>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</si>
  <si>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</si>
  <si>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</si>
  <si>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</si>
  <si>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</si>
  <si>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</si>
  <si>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</si>
  <si>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</si>
  <si>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</si>
  <si>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</si>
  <si>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</si>
  <si>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</si>
  <si>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</si>
  <si>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</si>
  <si>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</si>
  <si>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</si>
  <si>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</si>
  <si>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</si>
  <si>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</si>
  <si>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</si>
  <si>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</si>
  <si>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</si>
  <si>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</si>
  <si>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</si>
  <si>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</si>
  <si>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</si>
  <si>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</si>
  <si>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</si>
  <si>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</si>
  <si>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</si>
  <si>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</si>
  <si>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</si>
  <si>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</si>
  <si>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</si>
  <si>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</si>
  <si>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</si>
  <si>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</si>
  <si>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</si>
  <si>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</si>
  <si>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</si>
  <si>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</si>
  <si>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</si>
  <si>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</si>
  <si>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</si>
  <si>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</si>
  <si>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</si>
  <si>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</si>
  <si>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</si>
  <si>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</si>
  <si>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</si>
  <si>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</si>
  <si>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</si>
  <si>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</si>
  <si>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</si>
  <si>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</si>
  <si>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</si>
  <si>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</si>
  <si>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</si>
  <si>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</si>
  <si>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</si>
  <si>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</si>
  <si>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</si>
  <si>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</si>
  <si>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</si>
  <si>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</si>
  <si>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</si>
  <si>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</si>
  <si>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</si>
  <si>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</si>
  <si>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</si>
  <si>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</si>
  <si>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</si>
  <si>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</si>
  <si>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</si>
  <si>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</si>
  <si>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</si>
  <si>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</si>
  <si>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</si>
  <si>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</si>
  <si>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</si>
  <si>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</si>
  <si>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</si>
  <si>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</si>
  <si>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</si>
  <si>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</si>
  <si>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</si>
  <si>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</si>
  <si>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</si>
  <si>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</si>
  <si>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</si>
  <si>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</si>
  <si>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</si>
  <si>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</si>
  <si>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</si>
  <si>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</si>
  <si>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</si>
  <si>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</si>
  <si>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</si>
  <si>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</si>
  <si>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</si>
  <si>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</si>
  <si>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</si>
  <si>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</si>
  <si>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</si>
  <si>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</si>
  <si>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</si>
  <si>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</si>
  <si>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</si>
  <si>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</si>
  <si>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</si>
  <si>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</si>
  <si>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</si>
  <si>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</si>
  <si>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</si>
  <si>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</si>
  <si>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</si>
  <si>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</si>
  <si>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</si>
  <si>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</si>
  <si>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</si>
  <si>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</si>
  <si>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</si>
  <si>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</si>
  <si>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</si>
  <si>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</si>
  <si>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</si>
  <si>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</si>
  <si>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</si>
  <si>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</si>
  <si>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</si>
  <si>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</si>
  <si>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</si>
  <si>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</si>
  <si>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</si>
  <si>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</si>
  <si>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</si>
  <si>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</si>
  <si>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</si>
  <si>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</si>
  <si>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</si>
  <si>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</si>
  <si>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</si>
  <si>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</si>
  <si>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</si>
  <si>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</si>
  <si>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</si>
  <si>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</si>
  <si>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</si>
  <si>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</si>
  <si>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</si>
  <si>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</si>
  <si>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</si>
  <si>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</si>
  <si>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</si>
  <si>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</si>
  <si>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</si>
  <si>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</si>
  <si>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</si>
  <si>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</si>
  <si>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</si>
  <si>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</si>
  <si>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</si>
  <si>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</si>
  <si>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</si>
  <si>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</si>
  <si>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</si>
  <si>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</si>
  <si>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</si>
  <si>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</si>
  <si>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</si>
  <si>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</si>
  <si>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</si>
  <si>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</si>
  <si>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</si>
  <si>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</si>
  <si>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</si>
  <si>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</si>
  <si>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</si>
  <si>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</si>
  <si>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</si>
  <si>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</si>
  <si>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</si>
  <si>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</si>
  <si>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</si>
  <si>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</si>
  <si>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</si>
  <si>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</si>
  <si>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</si>
  <si>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</si>
  <si>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</si>
  <si>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</si>
  <si>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</si>
  <si>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</si>
  <si>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</si>
  <si>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</si>
  <si>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</si>
  <si>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</si>
  <si>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</si>
  <si>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</si>
  <si>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</si>
  <si>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</si>
  <si>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</si>
  <si>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</si>
  <si>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</si>
  <si>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</si>
  <si>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</si>
  <si>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</si>
  <si>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</si>
  <si>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</si>
  <si>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</si>
  <si>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</si>
  <si>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</si>
  <si>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</si>
  <si>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</si>
  <si>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</si>
  <si>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</si>
  <si>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</si>
  <si>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</si>
  <si>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</si>
  <si>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</si>
  <si>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</si>
  <si>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</si>
  <si>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</si>
  <si>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</si>
  <si>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</si>
  <si>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</si>
  <si>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</si>
  <si>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</si>
  <si>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</si>
  <si>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</si>
  <si>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</si>
  <si>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</si>
  <si>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</si>
  <si>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</si>
  <si>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</si>
  <si>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</si>
  <si>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</si>
  <si>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</si>
  <si>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</si>
  <si>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</si>
  <si>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</si>
  <si>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</si>
  <si>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</si>
  <si>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</si>
  <si>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</si>
  <si>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</si>
  <si>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</si>
  <si>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</si>
  <si>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</si>
  <si>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</si>
  <si>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</si>
  <si>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</si>
  <si>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</si>
  <si>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</si>
  <si>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</si>
  <si>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</si>
  <si>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</si>
  <si>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</si>
  <si>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</si>
  <si>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</si>
  <si>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</si>
  <si>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</si>
  <si>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</si>
  <si>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</si>
  <si>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</si>
  <si>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</si>
  <si>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</si>
  <si>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</si>
  <si>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</si>
  <si>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</si>
  <si>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</si>
  <si>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</si>
  <si>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</si>
  <si>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</si>
  <si>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</si>
  <si>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</si>
  <si>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</si>
  <si>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</si>
  <si>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</si>
  <si>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</si>
  <si>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</si>
  <si>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</si>
  <si>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</si>
  <si>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</si>
  <si>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</si>
  <si>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</si>
  <si>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</si>
  <si>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</si>
  <si>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</si>
  <si>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</si>
  <si>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</si>
  <si>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</si>
  <si>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</si>
  <si>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</si>
  <si>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</si>
  <si>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</si>
  <si>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</si>
  <si>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</si>
  <si>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</si>
  <si>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</si>
  <si>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</si>
  <si>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</si>
  <si>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</si>
  <si>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</si>
  <si>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</si>
  <si>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</si>
  <si>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</si>
  <si>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</si>
  <si>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</si>
  <si>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</si>
  <si>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</si>
  <si>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</si>
  <si>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</si>
  <si>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</si>
  <si>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</si>
  <si>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</si>
  <si>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</si>
  <si>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</si>
  <si>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</si>
  <si>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</si>
  <si>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</si>
  <si>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</si>
  <si>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</si>
  <si>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</si>
  <si>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</si>
  <si>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</si>
  <si>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</si>
  <si>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</si>
  <si>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</si>
  <si>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</si>
  <si>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</si>
  <si>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</si>
  <si>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</si>
  <si>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</si>
  <si>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</si>
  <si>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</si>
  <si>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</si>
  <si>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</si>
  <si>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</si>
  <si>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</si>
  <si>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</si>
  <si>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</si>
  <si>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</si>
  <si>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</si>
  <si>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</si>
  <si>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</si>
  <si>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</si>
  <si>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</si>
  <si>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</si>
  <si>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</si>
  <si>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</si>
  <si>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</si>
  <si>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</si>
  <si>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</si>
  <si>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</si>
  <si>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</si>
  <si>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</si>
  <si>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</si>
  <si>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</si>
  <si>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</si>
  <si>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</si>
  <si>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</si>
  <si>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</si>
  <si>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</si>
  <si>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</si>
  <si>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</si>
  <si>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</si>
  <si>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</si>
  <si>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</si>
  <si>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</si>
  <si>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</si>
  <si>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</si>
  <si>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</si>
  <si>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</si>
  <si>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</si>
  <si>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</si>
  <si>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</si>
  <si>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</si>
  <si>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</si>
  <si>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</si>
  <si>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</si>
  <si>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</si>
  <si>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</si>
  <si>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</si>
  <si>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</si>
  <si>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</si>
  <si>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</si>
  <si>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</si>
  <si>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</si>
  <si>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</si>
  <si>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</si>
  <si>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</si>
  <si>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</si>
  <si>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</si>
  <si>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</si>
  <si>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</si>
  <si>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</si>
  <si>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</si>
  <si>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</si>
  <si>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</si>
  <si>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</si>
  <si>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</si>
  <si>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</si>
  <si>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</si>
  <si>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</si>
  <si>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</si>
  <si>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</si>
  <si>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</si>
  <si>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</si>
  <si>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</si>
  <si>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</si>
  <si>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</si>
  <si>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</si>
  <si>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</si>
  <si>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</si>
  <si>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</si>
  <si>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</si>
  <si>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</si>
  <si>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</si>
  <si>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</si>
  <si>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</si>
  <si>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</si>
  <si>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</si>
  <si>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</si>
  <si>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</si>
  <si>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</si>
  <si>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</si>
  <si>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</si>
  <si>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</si>
  <si>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</si>
  <si>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</si>
  <si>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</si>
  <si>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</si>
  <si>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</si>
  <si>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</si>
  <si>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</si>
  <si>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</si>
  <si>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</si>
  <si>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</si>
  <si>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</si>
  <si>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</si>
  <si>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</si>
  <si>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</si>
  <si>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</si>
  <si>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</si>
  <si>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</si>
  <si>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</si>
  <si>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</si>
  <si>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</si>
  <si>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</si>
  <si>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</si>
  <si>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</si>
  <si>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</si>
  <si>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</si>
  <si>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</si>
  <si>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</si>
  <si>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</si>
  <si>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</si>
  <si>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</si>
  <si>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</si>
  <si>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</si>
  <si>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</si>
  <si>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</si>
  <si>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</si>
  <si>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</si>
  <si>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</si>
  <si>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</si>
  <si>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</si>
  <si>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</si>
  <si>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</si>
  <si>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</si>
  <si>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</si>
  <si>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</si>
  <si>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</si>
  <si>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</si>
  <si>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</si>
  <si>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</si>
  <si>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</si>
  <si>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</si>
  <si>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</si>
  <si>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</si>
  <si>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</si>
  <si>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</si>
  <si>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</si>
  <si>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</si>
  <si>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</si>
  <si>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</si>
  <si>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</si>
  <si>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</si>
  <si>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</si>
  <si>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</si>
  <si>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</si>
  <si>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</si>
  <si>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</si>
  <si>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</si>
  <si>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</si>
  <si>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</si>
  <si>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</si>
  <si>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</si>
  <si>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</si>
  <si>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</si>
  <si>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</si>
  <si>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</si>
  <si>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</si>
  <si>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</si>
  <si>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</si>
  <si>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</si>
  <si>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</si>
  <si>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</si>
  <si>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</si>
  <si>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</si>
  <si>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</si>
  <si>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</si>
  <si>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</si>
  <si>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</si>
  <si>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</si>
  <si>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</si>
  <si>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</si>
  <si>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</si>
  <si>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</si>
  <si>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</si>
  <si>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</si>
  <si>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</si>
  <si>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</si>
  <si>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</si>
  <si>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</si>
  <si>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</si>
  <si>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</si>
  <si>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</si>
  <si>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</si>
  <si>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</si>
  <si>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</si>
  <si>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</si>
  <si>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</si>
  <si>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</si>
  <si>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</si>
  <si>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</si>
  <si>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</si>
  <si>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</si>
  <si>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</si>
  <si>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</si>
  <si>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</si>
  <si>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</si>
  <si>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</si>
  <si>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</si>
  <si>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</si>
  <si>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</si>
  <si>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</si>
  <si>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</si>
  <si>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</si>
  <si>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</si>
  <si>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</si>
  <si>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</si>
  <si>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</si>
  <si>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</si>
  <si>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</si>
  <si>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</si>
  <si>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</si>
  <si>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</si>
  <si>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</si>
  <si>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</si>
  <si>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</si>
  <si>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</si>
  <si>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</si>
  <si>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</si>
  <si>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</si>
  <si>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</si>
  <si>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</si>
  <si>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</si>
  <si>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</si>
  <si>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</si>
  <si>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</si>
  <si>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</si>
  <si>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</si>
  <si>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</si>
  <si>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</si>
  <si>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</si>
  <si>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</si>
  <si>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</si>
  <si>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</si>
  <si>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</si>
  <si>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</si>
  <si>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</si>
  <si>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</si>
  <si>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</si>
  <si>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</si>
  <si>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</si>
  <si>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</si>
  <si>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</si>
  <si>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</si>
  <si>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</si>
  <si>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</si>
  <si>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</si>
  <si>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</si>
  <si>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</si>
  <si>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</si>
  <si>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</si>
  <si>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</si>
  <si>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</si>
  <si>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</si>
  <si>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</si>
  <si>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</si>
  <si>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</si>
  <si>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</si>
  <si>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</si>
  <si>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</si>
  <si>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</si>
  <si>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</si>
  <si>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</si>
  <si>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</si>
  <si>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</si>
  <si>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</si>
  <si>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</si>
  <si>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</si>
  <si>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</si>
  <si>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</si>
  <si>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</si>
  <si>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</si>
  <si>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</si>
  <si>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</si>
  <si>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</si>
  <si>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</si>
  <si>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</si>
  <si>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</si>
  <si>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</si>
  <si>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</si>
  <si>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</si>
  <si>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</si>
  <si>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</si>
  <si>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</si>
  <si>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</si>
  <si>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</si>
  <si>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</si>
  <si>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</si>
  <si>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</si>
  <si>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</si>
  <si>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</si>
  <si>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</si>
  <si>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</si>
  <si>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</si>
  <si>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</si>
  <si>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</si>
  <si>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</si>
  <si>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</si>
  <si>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</si>
  <si>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</si>
  <si>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</si>
  <si>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</si>
  <si>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</si>
  <si>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</si>
  <si>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</si>
  <si>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</si>
  <si>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</si>
  <si>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</si>
  <si>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</si>
  <si>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</si>
  <si>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</si>
  <si>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</si>
  <si>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</si>
  <si>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</si>
  <si>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</si>
  <si>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</si>
  <si>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</si>
  <si>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</si>
  <si>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</si>
  <si>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</si>
  <si>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</si>
  <si>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</si>
  <si>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</si>
  <si>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</si>
  <si>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</si>
  <si>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</si>
  <si>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</si>
  <si>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</si>
  <si>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</si>
  <si>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</si>
  <si>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</si>
  <si>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</si>
  <si>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</si>
  <si>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</si>
  <si>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</si>
  <si>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</si>
  <si>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</si>
  <si>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</si>
  <si>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</si>
  <si>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</si>
  <si>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</si>
  <si>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</si>
  <si>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</si>
  <si>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</si>
  <si>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</si>
  <si>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</si>
  <si>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</si>
  <si>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</si>
  <si>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</si>
  <si>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</si>
  <si>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</si>
  <si>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</si>
  <si>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</si>
  <si>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</si>
  <si>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</si>
  <si>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</si>
  <si>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</si>
  <si>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</si>
  <si>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</si>
  <si>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</si>
  <si>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</si>
  <si>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</si>
  <si>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</si>
  <si>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</si>
  <si>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</si>
  <si>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</si>
  <si>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</si>
  <si>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</si>
  <si>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</si>
  <si>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</si>
  <si>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</si>
  <si>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</si>
  <si>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</si>
  <si>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</si>
  <si>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</si>
  <si>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</si>
  <si>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</si>
  <si>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</si>
  <si>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</si>
  <si>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</si>
  <si>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</si>
  <si>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</si>
  <si>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</si>
  <si>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</si>
  <si>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</si>
  <si>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</si>
  <si>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</si>
  <si>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</si>
  <si>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</si>
  <si>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</si>
  <si>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</si>
  <si>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</si>
  <si>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</si>
  <si>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</si>
  <si>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</si>
  <si>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</si>
  <si>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</si>
  <si>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</si>
  <si>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</si>
  <si>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</si>
  <si>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</si>
  <si>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</si>
  <si>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</si>
  <si>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</si>
  <si>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</si>
  <si>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</si>
  <si>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</si>
  <si>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</si>
  <si>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</si>
  <si>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</si>
  <si>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</si>
  <si>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</si>
  <si>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</si>
  <si>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</si>
  <si>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</si>
  <si>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</si>
  <si>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</si>
  <si>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</si>
  <si>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</si>
  <si>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</si>
  <si>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</si>
  <si>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</si>
  <si>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</si>
  <si>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</si>
  <si>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</si>
  <si>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</si>
  <si>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</si>
  <si>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</si>
  <si>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</si>
  <si>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</si>
  <si>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</si>
  <si>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</si>
  <si>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</si>
  <si>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</si>
  <si>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</si>
  <si>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</si>
  <si>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</si>
  <si>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</si>
  <si>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</si>
  <si>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</si>
  <si>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</si>
  <si>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</si>
  <si>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</si>
  <si>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</si>
  <si>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</si>
  <si>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</si>
  <si>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</si>
  <si>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</si>
  <si>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</si>
  <si>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</si>
  <si>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</si>
  <si>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</si>
  <si>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</si>
  <si>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</si>
  <si>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</si>
  <si>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</si>
  <si>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</si>
  <si>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</si>
  <si>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</si>
  <si>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</si>
  <si>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</si>
  <si>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</si>
  <si>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</si>
  <si>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</si>
  <si>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</si>
  <si>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</si>
  <si>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</si>
  <si>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</si>
  <si>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</si>
  <si>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</si>
  <si>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</si>
  <si>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</si>
  <si>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</si>
  <si>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</si>
  <si>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</si>
  <si>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</si>
  <si>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</si>
  <si>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</si>
  <si>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</si>
  <si>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</si>
  <si>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</si>
  <si>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</si>
  <si>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</si>
  <si>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</si>
  <si>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</si>
  <si>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</si>
  <si>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</si>
  <si>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</si>
  <si>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</si>
  <si>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</si>
  <si>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</si>
  <si>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</si>
  <si>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</si>
  <si>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</si>
  <si>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</si>
  <si>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</si>
  <si>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</si>
  <si>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</si>
  <si>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</si>
  <si>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</si>
  <si>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</si>
  <si>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</si>
  <si>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</si>
  <si>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</si>
  <si>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</si>
  <si>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</si>
  <si>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</si>
  <si>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</si>
  <si>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</si>
  <si>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</si>
  <si>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</si>
  <si>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</si>
  <si>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</si>
  <si>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</si>
  <si>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</si>
  <si>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</si>
  <si>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</si>
  <si>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</si>
  <si>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</si>
  <si>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</si>
  <si>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</si>
  <si>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</si>
  <si>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</si>
  <si>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</si>
  <si>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</si>
  <si>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</si>
  <si>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</si>
  <si>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</si>
  <si>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</si>
  <si>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</si>
  <si>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</si>
  <si>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</si>
  <si>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</si>
  <si>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</si>
  <si>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</si>
  <si>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</si>
  <si>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</si>
  <si>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</si>
  <si>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</si>
  <si>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</si>
  <si>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</si>
  <si>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</si>
  <si>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</si>
  <si>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</si>
  <si>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</si>
  <si>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</si>
  <si>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</si>
  <si>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</si>
  <si>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</si>
  <si>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</si>
  <si>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</si>
  <si>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</si>
  <si>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</si>
  <si>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</si>
  <si>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</si>
  <si>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</si>
  <si>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</si>
  <si>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</si>
  <si>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</si>
  <si>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</si>
  <si>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</si>
  <si>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</si>
  <si>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</si>
  <si>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</si>
  <si>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</si>
  <si>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</si>
  <si>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</si>
  <si>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</si>
  <si>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</si>
  <si>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</si>
  <si>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</si>
  <si>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</si>
  <si>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</si>
  <si>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</si>
  <si>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</si>
  <si>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</si>
  <si>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</si>
  <si>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</si>
  <si>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</si>
  <si>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</si>
  <si>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</si>
  <si>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</si>
  <si>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</si>
  <si>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</si>
  <si>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</si>
  <si>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</si>
  <si>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</si>
  <si>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</si>
  <si>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</si>
  <si>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</si>
  <si>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</si>
  <si>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</si>
  <si>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</si>
  <si>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</si>
  <si>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</si>
  <si>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</si>
  <si>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</si>
  <si>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</si>
  <si>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</si>
  <si>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</si>
  <si>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</si>
  <si>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</si>
  <si>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</si>
  <si>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</si>
  <si>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</si>
  <si>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</si>
  <si>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</si>
  <si>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</si>
  <si>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</si>
  <si>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</si>
  <si>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</si>
  <si>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</si>
  <si>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</si>
  <si>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</si>
  <si>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</si>
  <si>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</si>
  <si>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</si>
  <si>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</si>
  <si>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</si>
  <si>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</si>
  <si>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</si>
  <si>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</si>
  <si>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</si>
  <si>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</si>
  <si>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</si>
  <si>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</si>
  <si>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</si>
  <si>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</si>
  <si>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</si>
  <si>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</si>
  <si>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</si>
  <si>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</si>
  <si>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</si>
  <si>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</si>
  <si>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</si>
  <si>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</si>
  <si>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</si>
  <si>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</si>
  <si>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</si>
  <si>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</si>
  <si>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</si>
  <si>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</si>
  <si>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</si>
  <si>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</si>
  <si>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</si>
  <si>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</si>
  <si>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</si>
  <si>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</si>
  <si>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</si>
  <si>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</si>
  <si>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</si>
  <si>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</si>
  <si>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</si>
  <si>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</si>
  <si>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</si>
  <si>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</si>
  <si>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</si>
  <si>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</si>
  <si>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</si>
  <si>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</si>
  <si>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</si>
  <si>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</si>
  <si>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</si>
  <si>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</si>
  <si>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</si>
  <si>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</si>
  <si>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</si>
  <si>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</si>
  <si>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</si>
  <si>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</si>
  <si>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</si>
  <si>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</si>
  <si>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</si>
  <si>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</si>
  <si>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</si>
  <si>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</si>
  <si>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</si>
  <si>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</si>
  <si>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</si>
  <si>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</si>
  <si>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</si>
  <si>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</si>
  <si>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</si>
  <si>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</si>
  <si>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</si>
  <si>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</si>
  <si>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</si>
  <si>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</si>
  <si>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</si>
  <si>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</si>
  <si>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</si>
  <si>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</si>
  <si>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</si>
  <si>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</si>
  <si>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</si>
  <si>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</si>
  <si>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</si>
  <si>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</si>
  <si>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</si>
  <si>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</si>
  <si>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</si>
  <si>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</si>
  <si>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</si>
  <si>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</si>
  <si>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</si>
  <si>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</si>
  <si>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</si>
  <si>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</si>
  <si>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</si>
  <si>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</si>
  <si>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</si>
  <si>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</si>
  <si>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</si>
  <si>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</si>
  <si>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</si>
  <si>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</si>
  <si>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</si>
  <si>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</si>
  <si>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</si>
  <si>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</si>
  <si>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</si>
  <si>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</si>
  <si>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</si>
  <si>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</si>
  <si>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</si>
  <si>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</si>
  <si>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</si>
  <si>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</si>
  <si>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</si>
  <si>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</si>
  <si>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</si>
  <si>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</si>
  <si>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</si>
  <si>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</si>
  <si>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</si>
  <si>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</si>
  <si>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</si>
  <si>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</si>
  <si>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</si>
  <si>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</si>
  <si>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</si>
  <si>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</si>
  <si>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</si>
  <si>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</si>
  <si>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</si>
  <si>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</si>
  <si>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</si>
  <si>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</si>
  <si>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</si>
  <si>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</si>
  <si>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</si>
  <si>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</si>
  <si>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</si>
  <si>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</si>
  <si>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</si>
  <si>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</si>
  <si>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</si>
  <si>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</si>
  <si>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</si>
  <si>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</si>
  <si>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</si>
  <si>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</si>
  <si>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</si>
  <si>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</si>
  <si>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</si>
  <si>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</si>
  <si>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</si>
  <si>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</si>
  <si>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</si>
  <si>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</si>
  <si>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</si>
  <si>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</si>
  <si>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</si>
  <si>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</si>
  <si>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</si>
  <si>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</si>
  <si>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</si>
  <si>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</si>
  <si>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</si>
  <si>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</si>
  <si>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</si>
  <si>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</si>
  <si>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</si>
  <si>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</si>
  <si>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</si>
  <si>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</si>
  <si>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</si>
  <si>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</si>
  <si>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</si>
  <si>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</si>
  <si>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</si>
  <si>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</si>
  <si>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</si>
  <si>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</si>
  <si>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</si>
  <si>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</si>
  <si>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</si>
  <si>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</si>
  <si>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</si>
  <si>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</si>
  <si>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</si>
  <si>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</si>
  <si>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</si>
  <si>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</si>
  <si>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</si>
  <si>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</si>
  <si>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</si>
  <si>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</si>
  <si>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</si>
  <si>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</si>
  <si>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</si>
  <si>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</si>
  <si>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</si>
  <si>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</si>
  <si>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</si>
  <si>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</si>
  <si>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</si>
  <si>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</si>
  <si>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</si>
  <si>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</si>
  <si>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</si>
  <si>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</si>
  <si>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</si>
  <si>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</si>
  <si>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</si>
  <si>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</si>
  <si>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</si>
  <si>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</si>
  <si>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</si>
  <si>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</si>
  <si>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</si>
  <si>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</si>
  <si>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</si>
  <si>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</si>
  <si>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</si>
  <si>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</si>
  <si>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</si>
  <si>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</si>
  <si>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</si>
  <si>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</si>
  <si>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</si>
  <si>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</si>
  <si>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</si>
  <si>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</si>
  <si>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</si>
  <si>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</si>
  <si>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</si>
  <si>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</si>
  <si>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</si>
  <si>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</si>
  <si>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</si>
  <si>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</si>
  <si>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</si>
  <si>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</si>
  <si>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</si>
  <si>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</si>
  <si>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</si>
  <si>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</si>
  <si>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</si>
  <si>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</si>
  <si>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</si>
  <si>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</si>
  <si>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</si>
  <si>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</si>
  <si>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</si>
  <si>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</si>
  <si>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</si>
  <si>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</si>
  <si>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</si>
  <si>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</si>
  <si>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</si>
  <si>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</si>
  <si>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</si>
  <si>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</si>
  <si>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</si>
  <si>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</si>
  <si>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</si>
  <si>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</si>
  <si>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</si>
  <si>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</si>
  <si>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</si>
  <si>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</si>
  <si>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</si>
  <si>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</si>
  <si>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</si>
  <si>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</si>
  <si>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</si>
  <si>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</si>
  <si>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</si>
  <si>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</si>
  <si>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</si>
  <si>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</si>
  <si>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</si>
  <si>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</si>
  <si>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</si>
  <si>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</si>
  <si>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</si>
  <si>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</si>
  <si>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</si>
  <si>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</si>
  <si>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</si>
  <si>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</si>
  <si>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</si>
  <si>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</si>
  <si>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</si>
  <si>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</si>
  <si>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</si>
  <si>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</si>
  <si>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</si>
  <si>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</si>
  <si>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</si>
  <si>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</si>
  <si>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</si>
  <si>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</si>
  <si>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</si>
  <si>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</si>
  <si>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</si>
  <si>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</si>
  <si>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</si>
  <si>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</si>
  <si>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</si>
  <si>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</si>
  <si>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</si>
  <si>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</si>
  <si>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</si>
  <si>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</si>
  <si>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</si>
  <si>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</si>
  <si>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</si>
  <si>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</si>
  <si>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</si>
  <si>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</si>
  <si>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</si>
  <si>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</si>
  <si>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</si>
  <si>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</si>
  <si>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</si>
  <si>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</si>
  <si>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</si>
  <si>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</si>
  <si>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</si>
  <si>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</si>
  <si>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</si>
  <si>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</si>
  <si>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</si>
  <si>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</si>
  <si>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</si>
  <si>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</si>
  <si>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</si>
  <si>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</si>
  <si>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</si>
  <si>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</si>
  <si>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</si>
  <si>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</si>
  <si>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</si>
  <si>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</si>
  <si>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</si>
  <si>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</si>
  <si>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</si>
  <si>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</si>
  <si>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</si>
  <si>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</si>
  <si>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</si>
  <si>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</si>
  <si>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</si>
  <si>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</si>
  <si>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</si>
  <si>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</si>
  <si>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</si>
  <si>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</si>
  <si>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</si>
  <si>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</si>
  <si>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</si>
  <si>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</si>
  <si>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</si>
  <si>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</si>
  <si>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</si>
  <si>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</si>
  <si>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</si>
  <si>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</si>
  <si>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</si>
  <si>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</si>
  <si>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</si>
  <si>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</si>
  <si>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</si>
  <si>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</si>
  <si>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</si>
  <si>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</si>
  <si>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</si>
  <si>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</si>
  <si>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</si>
  <si>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</si>
  <si>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</si>
  <si>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</si>
  <si>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</si>
  <si>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</si>
  <si>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</si>
  <si>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</si>
  <si>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</si>
  <si>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</si>
  <si>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</si>
  <si>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</si>
  <si>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</si>
  <si>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</si>
  <si>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</si>
  <si>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</si>
  <si>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</si>
  <si>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</si>
  <si>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</si>
  <si>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</si>
  <si>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</si>
  <si>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</si>
  <si>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</si>
  <si>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</si>
  <si>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</si>
  <si>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</si>
  <si>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</si>
  <si>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</si>
  <si>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</si>
  <si>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</si>
  <si>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</si>
  <si>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</si>
  <si>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</si>
  <si>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</si>
  <si>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</si>
  <si>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</si>
  <si>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</si>
  <si>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</si>
  <si>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</si>
  <si>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</si>
  <si>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</si>
  <si>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</si>
  <si>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</si>
  <si>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</si>
  <si>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</si>
  <si>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</si>
  <si>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</si>
  <si>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</si>
  <si>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</si>
  <si>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</si>
  <si>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</si>
  <si>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</si>
  <si>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</si>
  <si>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</si>
  <si>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</si>
  <si>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</si>
  <si>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</si>
  <si>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</si>
  <si>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</si>
  <si>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</si>
  <si>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</si>
  <si>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</si>
  <si>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</si>
  <si>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</si>
  <si>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</si>
  <si>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</si>
  <si>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</si>
  <si>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</si>
  <si>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</si>
  <si>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</si>
  <si>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</si>
  <si>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</si>
  <si>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</si>
  <si>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</si>
  <si>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</si>
  <si>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</si>
  <si>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</si>
  <si>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</si>
  <si>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</si>
  <si>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</si>
  <si>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</si>
  <si>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</si>
  <si>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</si>
  <si>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</si>
  <si>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</si>
  <si>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</si>
  <si>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</si>
  <si>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</si>
  <si>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</si>
  <si>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</si>
  <si>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</si>
  <si>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</si>
  <si>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</si>
  <si>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</si>
  <si>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</si>
  <si>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</si>
  <si>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</si>
  <si>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</si>
  <si>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</si>
  <si>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</si>
  <si>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</si>
  <si>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</si>
  <si>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</si>
  <si>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</si>
  <si>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</si>
  <si>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</si>
  <si>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</si>
  <si>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</si>
  <si>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</si>
  <si>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</si>
  <si>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</si>
  <si>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</si>
  <si>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</si>
  <si>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</si>
  <si>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</si>
  <si>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</si>
  <si>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</si>
  <si>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</si>
  <si>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</si>
  <si>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</si>
  <si>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</si>
  <si>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</si>
  <si>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</si>
  <si>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</si>
  <si>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</si>
  <si>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</si>
  <si>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</si>
  <si>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</si>
  <si>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</si>
  <si>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</si>
  <si>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</si>
  <si>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</si>
  <si>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</si>
  <si>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</si>
  <si>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</si>
  <si>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</si>
  <si>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</si>
  <si>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</si>
  <si>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</si>
  <si>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</si>
  <si>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</si>
  <si>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</si>
  <si>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</si>
  <si>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</si>
  <si>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</si>
  <si>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</si>
  <si>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</si>
  <si>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</si>
  <si>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</si>
  <si>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</si>
  <si>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</si>
  <si>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</si>
  <si>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</si>
  <si>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</si>
  <si>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</si>
  <si>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</si>
  <si>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</si>
  <si>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</si>
  <si>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</si>
  <si>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</si>
  <si>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</si>
  <si>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</si>
  <si>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</si>
  <si>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</si>
  <si>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</si>
  <si>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</si>
  <si>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</si>
  <si>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</si>
  <si>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</si>
  <si>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</si>
  <si>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</si>
  <si>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</si>
  <si>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</si>
  <si>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</si>
  <si>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</si>
  <si>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</si>
  <si>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</si>
  <si>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</si>
  <si>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</si>
  <si>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</si>
  <si>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</si>
  <si>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</si>
  <si>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</si>
  <si>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</si>
  <si>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</si>
  <si>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</si>
  <si>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</si>
  <si>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</si>
  <si>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</si>
  <si>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</si>
  <si>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</si>
  <si>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</si>
  <si>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</si>
  <si>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</si>
  <si>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</si>
  <si>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</si>
  <si>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</si>
  <si>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</si>
  <si>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</si>
  <si>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</si>
  <si>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</si>
  <si>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</si>
  <si>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</si>
  <si>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</si>
  <si>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</si>
  <si>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</si>
  <si>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</si>
  <si>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</si>
  <si>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</si>
  <si>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</si>
  <si>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</si>
  <si>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</si>
  <si>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</si>
  <si>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</si>
  <si>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</si>
  <si>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</si>
  <si>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</si>
  <si>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</si>
  <si>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</si>
  <si>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</si>
  <si>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</si>
  <si>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</si>
  <si>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</si>
  <si>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</si>
  <si>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</si>
  <si>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</si>
  <si>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</si>
  <si>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</si>
  <si>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</si>
  <si>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</si>
  <si>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</si>
  <si>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</si>
  <si>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</si>
  <si>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</si>
  <si>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</si>
  <si>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</si>
  <si>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</si>
  <si>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</si>
  <si>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</si>
  <si>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</si>
  <si>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</si>
  <si>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</si>
  <si>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</si>
  <si>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</si>
  <si>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</si>
  <si>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</si>
  <si>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</si>
  <si>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</si>
  <si>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</si>
  <si>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</si>
  <si>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</si>
  <si>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</si>
  <si>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</si>
  <si>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</si>
  <si>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</si>
  <si>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</si>
  <si>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</si>
  <si>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</si>
  <si>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</si>
  <si>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</si>
  <si>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</si>
  <si>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</si>
  <si>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</si>
  <si>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</si>
  <si>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</si>
  <si>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</si>
  <si>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</si>
  <si>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</si>
  <si>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</si>
  <si>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</si>
  <si>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</si>
  <si>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</si>
  <si>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</si>
  <si>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</si>
  <si>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</si>
  <si>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</si>
  <si>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</si>
  <si>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</si>
  <si>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</si>
  <si>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</si>
  <si>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</si>
  <si>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</si>
  <si>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</si>
  <si>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</si>
  <si>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</si>
  <si>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</si>
  <si>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</si>
  <si>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</si>
  <si>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</si>
  <si>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</si>
  <si>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</si>
  <si>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</si>
  <si>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</si>
  <si>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</si>
  <si>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</si>
  <si>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</si>
  <si>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</si>
  <si>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</si>
  <si>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</si>
  <si>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</si>
  <si>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</si>
  <si>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</si>
  <si>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</si>
  <si>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</si>
  <si>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</si>
  <si>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</si>
  <si>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</si>
  <si>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</si>
  <si>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</si>
  <si>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</si>
  <si>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</si>
  <si>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</si>
  <si>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</si>
  <si>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</si>
  <si>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</si>
  <si>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</si>
  <si>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</si>
  <si>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</si>
  <si>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</si>
  <si>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</si>
  <si>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</si>
  <si>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</si>
  <si>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</si>
  <si>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</si>
  <si>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</si>
  <si>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</si>
  <si>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</si>
  <si>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</si>
  <si>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</si>
  <si>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</si>
  <si>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</si>
  <si>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</si>
  <si>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</si>
  <si>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</si>
  <si>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</si>
  <si>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</si>
  <si>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</si>
  <si>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</si>
  <si>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</si>
  <si>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</si>
  <si>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</si>
  <si>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</si>
  <si>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</si>
  <si>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</si>
  <si>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</si>
  <si>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</si>
  <si>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</si>
  <si>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</si>
  <si>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</si>
  <si>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</si>
  <si>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</si>
  <si>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</si>
  <si>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</si>
  <si>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</si>
  <si>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</si>
  <si>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</si>
  <si>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</si>
  <si>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</si>
  <si>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</si>
  <si>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</si>
  <si>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</si>
  <si>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</si>
  <si>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</si>
  <si>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</si>
  <si>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</si>
  <si>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</si>
  <si>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</si>
  <si>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</si>
  <si>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</si>
  <si>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</si>
  <si>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</si>
  <si>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</si>
  <si>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</si>
  <si>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</si>
  <si>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</si>
  <si>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</si>
  <si>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</si>
  <si>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</si>
  <si>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</si>
  <si>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</si>
  <si>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</si>
  <si>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</si>
  <si>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</si>
  <si>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</si>
  <si>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</si>
  <si>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</si>
  <si>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</si>
  <si>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</si>
  <si>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</si>
  <si>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</si>
  <si>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</si>
  <si>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</si>
  <si>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</si>
  <si>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</si>
  <si>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</si>
  <si>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</si>
  <si>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</si>
  <si>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</si>
  <si>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</si>
  <si>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</si>
  <si>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</si>
  <si>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</si>
  <si>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</si>
  <si>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</si>
  <si>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</si>
  <si>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</si>
  <si>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</si>
  <si>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</si>
  <si>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</si>
  <si>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</si>
  <si>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</si>
  <si>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</si>
  <si>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</si>
  <si>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</si>
  <si>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</si>
  <si>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</si>
  <si>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</si>
  <si>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</si>
  <si>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</si>
  <si>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</si>
  <si>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</si>
  <si>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</si>
  <si>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</si>
  <si>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</si>
  <si>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</si>
  <si>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</si>
  <si>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</si>
  <si>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</si>
  <si>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</si>
  <si>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</si>
  <si>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</si>
  <si>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</si>
  <si>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</si>
  <si>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</si>
  <si>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</si>
  <si>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</si>
  <si>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</si>
  <si>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</si>
  <si>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</si>
  <si>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</si>
  <si>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</si>
  <si>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</si>
  <si>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</si>
  <si>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</si>
  <si>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</si>
  <si>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</si>
  <si>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</si>
  <si>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</si>
  <si>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</si>
  <si>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</si>
  <si>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</si>
  <si>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</si>
  <si>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</si>
  <si>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</si>
  <si>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</si>
  <si>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</si>
  <si>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</si>
  <si>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</si>
  <si>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</si>
  <si>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</si>
  <si>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</si>
  <si>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</si>
  <si>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</si>
  <si>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</si>
  <si>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</si>
  <si>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</si>
  <si>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</si>
  <si>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</si>
  <si>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</si>
  <si>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</si>
  <si>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</si>
  <si>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</si>
  <si>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</si>
  <si>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</si>
  <si>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</si>
  <si>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</si>
  <si>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</si>
  <si>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</si>
  <si>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</si>
  <si>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</si>
  <si>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</si>
  <si>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</si>
  <si>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</si>
  <si>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</si>
  <si>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</si>
  <si>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</si>
  <si>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</si>
  <si>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</si>
  <si>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</si>
  <si>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</si>
  <si>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</si>
  <si>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</si>
  <si>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</si>
  <si>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</si>
  <si>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</si>
  <si>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</si>
  <si>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</si>
  <si>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</si>
  <si>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</si>
  <si>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</si>
  <si>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</si>
  <si>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</si>
  <si>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</si>
  <si>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</si>
  <si>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</si>
  <si>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</si>
  <si>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</si>
  <si>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</si>
  <si>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</si>
  <si>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</si>
  <si>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</si>
  <si>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</si>
  <si>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</si>
  <si>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</si>
  <si>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</si>
  <si>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</si>
  <si>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</si>
  <si>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</si>
  <si>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</si>
  <si>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</si>
  <si>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</si>
  <si>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</si>
  <si>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</si>
  <si>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</si>
  <si>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</si>
  <si>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</si>
  <si>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</si>
  <si>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</si>
  <si>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</si>
  <si>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</si>
  <si>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</si>
  <si>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</si>
  <si>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</si>
  <si>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</si>
  <si>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</si>
  <si>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</si>
  <si>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</si>
  <si>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</si>
  <si>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</si>
  <si>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</si>
  <si>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</si>
  <si>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</si>
  <si>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</si>
  <si>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</si>
  <si>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</si>
  <si>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</si>
  <si>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</si>
  <si>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</si>
  <si>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</si>
  <si>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</si>
  <si>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</si>
  <si>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</si>
  <si>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</si>
  <si>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</si>
  <si>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</si>
  <si>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</si>
  <si>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</si>
  <si>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</si>
  <si>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</si>
  <si>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</si>
  <si>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</si>
  <si>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</si>
  <si>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</si>
  <si>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</si>
  <si>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</si>
  <si>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</si>
  <si>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</si>
  <si>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</si>
  <si>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</si>
  <si>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</si>
  <si>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</si>
  <si>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</si>
  <si>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</si>
  <si>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</si>
  <si>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</si>
  <si>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</si>
  <si>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</si>
  <si>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</si>
  <si>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</si>
  <si>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</si>
  <si>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</si>
  <si>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</si>
  <si>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</si>
  <si>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</si>
  <si>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</si>
  <si>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</si>
  <si>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</si>
  <si>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</si>
  <si>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</si>
  <si>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</si>
  <si>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</si>
  <si>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</si>
  <si>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</si>
  <si>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</si>
  <si>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</si>
  <si>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</si>
  <si>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</si>
  <si>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</si>
  <si>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</si>
  <si>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</si>
  <si>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</si>
  <si>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</si>
  <si>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</si>
  <si>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</si>
  <si>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</si>
  <si>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</si>
  <si>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</si>
  <si>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</si>
  <si>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</si>
  <si>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</si>
  <si>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</si>
  <si>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</si>
  <si>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</si>
  <si>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</si>
  <si>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</si>
  <si>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</si>
  <si>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</si>
  <si>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</si>
  <si>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</si>
  <si>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</si>
  <si>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</si>
  <si>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</si>
  <si>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</si>
  <si>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</si>
  <si>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</si>
  <si>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</si>
  <si>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</si>
  <si>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</si>
  <si>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</si>
  <si>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</si>
  <si>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</si>
  <si>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</si>
  <si>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</si>
  <si>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</si>
  <si>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</si>
  <si>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</si>
  <si>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</si>
  <si>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</si>
  <si>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</si>
  <si>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</si>
  <si>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</si>
  <si>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</si>
  <si>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</si>
  <si>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</si>
  <si>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</si>
  <si>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</si>
  <si>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</si>
  <si>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</si>
  <si>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</si>
  <si>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</si>
  <si>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</si>
  <si>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</si>
  <si>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</si>
  <si>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</si>
  <si>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</si>
  <si>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</si>
  <si>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</si>
  <si>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</si>
  <si>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</si>
  <si>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</si>
  <si>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</si>
  <si>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</si>
  <si>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</si>
  <si>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</si>
  <si>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</si>
  <si>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</si>
  <si>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</si>
  <si>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</si>
  <si>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</si>
  <si>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</si>
  <si>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</si>
  <si>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</si>
  <si>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</si>
  <si>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</si>
  <si>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</si>
  <si>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</si>
  <si>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</si>
  <si>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</si>
  <si>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</si>
  <si>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</si>
  <si>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</si>
  <si>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</si>
  <si>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</si>
  <si>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</si>
  <si>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</si>
  <si>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</si>
  <si>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</si>
  <si>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</si>
  <si>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</si>
  <si>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</si>
  <si>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</si>
  <si>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</si>
  <si>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</si>
  <si>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</si>
  <si>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</si>
  <si>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</si>
  <si>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</si>
  <si>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</si>
  <si>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</si>
  <si>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</si>
  <si>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</si>
  <si>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</si>
  <si>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</si>
  <si>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</si>
  <si>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</si>
  <si>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</si>
  <si>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</si>
  <si>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</si>
  <si>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</si>
  <si>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</si>
  <si>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</si>
  <si>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</si>
  <si>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</si>
  <si>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</si>
  <si>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</si>
  <si>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</si>
  <si>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</si>
  <si>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</si>
  <si>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</si>
  <si>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</si>
  <si>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</si>
  <si>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</si>
  <si>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</si>
  <si>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</si>
  <si>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</si>
  <si>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</si>
  <si>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</si>
  <si>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</si>
  <si>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</si>
  <si>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</si>
  <si>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</si>
  <si>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</si>
  <si>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</si>
  <si>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</si>
  <si>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</si>
  <si>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</si>
  <si>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</si>
  <si>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</si>
  <si>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</si>
  <si>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</si>
  <si>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</si>
  <si>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</si>
  <si>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</si>
  <si>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</si>
  <si>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</si>
  <si>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</si>
  <si>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</si>
  <si>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</si>
  <si>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</si>
  <si>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</si>
  <si>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</si>
  <si>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</si>
  <si>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</si>
  <si>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</si>
  <si>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</si>
  <si>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</si>
  <si>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</si>
  <si>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</si>
  <si>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</si>
  <si>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</si>
  <si>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</si>
  <si>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</si>
  <si>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</si>
  <si>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</si>
  <si>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</si>
  <si>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</si>
  <si>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</si>
  <si>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</si>
  <si>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</si>
  <si>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</si>
  <si>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</si>
  <si>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</si>
  <si>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</si>
  <si>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</si>
  <si>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</si>
  <si>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</si>
  <si>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</si>
  <si>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</si>
  <si>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</si>
  <si>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</si>
  <si>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</si>
  <si>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</si>
  <si>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</si>
  <si>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</si>
  <si>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</si>
  <si>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</si>
  <si>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</si>
  <si>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</si>
  <si>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</si>
  <si>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</si>
  <si>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</si>
  <si>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</si>
  <si>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</si>
  <si>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</si>
  <si>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</si>
  <si>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</si>
  <si>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</si>
  <si>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</si>
  <si>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</si>
  <si>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</si>
  <si>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</si>
  <si>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</si>
  <si>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</si>
  <si>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</si>
  <si>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</si>
  <si>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</si>
  <si>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</si>
  <si>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</si>
  <si>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</si>
  <si>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</si>
  <si>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</si>
  <si>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</si>
  <si>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</si>
  <si>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</si>
  <si>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</si>
  <si>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</si>
  <si>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</si>
  <si>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</si>
  <si>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</si>
  <si>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</si>
  <si>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</si>
  <si>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</si>
  <si>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</si>
  <si>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</si>
  <si>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</si>
  <si>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</si>
  <si>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</si>
  <si>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</si>
  <si>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</si>
  <si>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</si>
  <si>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</si>
  <si>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</si>
  <si>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</si>
  <si>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</si>
  <si>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</si>
  <si>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</si>
  <si>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</si>
  <si>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</si>
  <si>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</si>
  <si>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</si>
  <si>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</si>
  <si>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</si>
  <si>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</si>
  <si>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</si>
  <si>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</si>
  <si>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</si>
  <si>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</si>
  <si>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</si>
  <si>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</si>
  <si>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</si>
  <si>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</si>
  <si>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</si>
  <si>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</si>
  <si>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</si>
  <si>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</si>
  <si>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</si>
  <si>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</si>
  <si>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</si>
  <si>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</si>
  <si>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</si>
  <si>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</si>
  <si>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</si>
  <si>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</si>
  <si>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</si>
  <si>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</si>
  <si>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</si>
  <si>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</si>
  <si>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</si>
  <si>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</si>
  <si>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</si>
  <si>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</si>
  <si>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</si>
  <si>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</si>
  <si>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</si>
  <si>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</si>
  <si>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</si>
  <si>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</si>
  <si>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</si>
  <si>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</si>
  <si>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</si>
  <si>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</si>
  <si>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</si>
  <si>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</si>
  <si>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</si>
  <si>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</si>
  <si>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</si>
  <si>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</si>
  <si>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</si>
  <si>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</si>
  <si>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</si>
  <si>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</si>
  <si>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</si>
  <si>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</si>
  <si>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</si>
  <si>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</si>
  <si>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</si>
  <si>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</si>
  <si>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</si>
  <si>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</si>
  <si>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</si>
  <si>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</si>
  <si>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</si>
  <si>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</si>
  <si>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</si>
  <si>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</si>
  <si>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</si>
  <si>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</si>
  <si>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</si>
  <si>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</si>
  <si>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</si>
  <si>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</si>
  <si>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</si>
  <si>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</si>
  <si>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</si>
  <si>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</si>
  <si>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</si>
  <si>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</si>
  <si>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</si>
  <si>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</si>
  <si>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</si>
  <si>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</si>
  <si>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</si>
  <si>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</si>
  <si>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</si>
  <si>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</si>
  <si>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</si>
  <si>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</si>
  <si>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</si>
  <si>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</si>
  <si>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</si>
  <si>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</si>
  <si>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</si>
  <si>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</si>
  <si>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</si>
  <si>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</si>
  <si>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</si>
  <si>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</si>
  <si>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</si>
  <si>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</si>
  <si>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</si>
  <si>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</si>
  <si>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</si>
  <si>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</si>
  <si>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</si>
  <si>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</si>
  <si>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</si>
  <si>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</si>
  <si>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</si>
  <si>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</si>
  <si>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</si>
  <si>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</si>
  <si>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</si>
  <si>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</si>
  <si>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</si>
  <si>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</si>
  <si>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</si>
  <si>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</si>
  <si>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</si>
  <si>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</si>
  <si>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</si>
  <si>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</si>
  <si>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</si>
  <si>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</si>
  <si>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</si>
  <si>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</si>
  <si>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</si>
  <si>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</si>
  <si>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</si>
  <si>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</si>
  <si>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</si>
  <si>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</si>
  <si>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</si>
  <si>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</si>
  <si>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</si>
  <si>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</si>
  <si>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</si>
  <si>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</si>
  <si>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</si>
  <si>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</si>
  <si>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</si>
  <si>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</si>
  <si>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</si>
  <si>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</si>
  <si>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</si>
  <si>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</si>
  <si>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</si>
  <si>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</si>
  <si>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</si>
  <si>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</si>
  <si>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</si>
  <si>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</si>
  <si>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</si>
  <si>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</si>
  <si>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</si>
  <si>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</si>
  <si>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</si>
  <si>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</si>
  <si>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</si>
  <si>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</si>
  <si>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</si>
  <si>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</si>
  <si>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</si>
  <si>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</si>
  <si>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</si>
  <si>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</si>
  <si>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</si>
  <si>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</si>
  <si>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</si>
  <si>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</si>
  <si>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</si>
  <si>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</si>
  <si>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</si>
  <si>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</si>
  <si>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</si>
  <si>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</si>
  <si>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</si>
  <si>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</si>
  <si>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</si>
  <si>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</si>
  <si>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</si>
  <si>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</si>
  <si>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</si>
  <si>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</si>
  <si>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</si>
  <si>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</si>
  <si>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</si>
  <si>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</si>
  <si>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</si>
  <si>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</si>
  <si>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</si>
  <si>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</si>
  <si>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</si>
  <si>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</si>
  <si>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</si>
  <si>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</si>
  <si>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</si>
  <si>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</si>
  <si>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</si>
  <si>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</si>
  <si>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</si>
  <si>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</si>
  <si>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</si>
  <si>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</si>
  <si>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</si>
  <si>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</si>
  <si>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</si>
  <si>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</si>
  <si>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</si>
  <si>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</si>
  <si>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</si>
  <si>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</si>
  <si>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</si>
  <si>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</si>
  <si>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</si>
  <si>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</si>
  <si>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</si>
  <si>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</si>
  <si>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</si>
  <si>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</si>
  <si>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</si>
  <si>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</si>
  <si>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</si>
  <si>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</si>
  <si>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</si>
  <si>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</si>
  <si>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</si>
  <si>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</si>
  <si>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</si>
  <si>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</si>
  <si>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</si>
  <si>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</si>
  <si>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</si>
  <si>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</si>
  <si>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</si>
  <si>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</si>
  <si>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</si>
  <si>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</si>
  <si>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</si>
  <si>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</si>
  <si>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</si>
  <si>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</si>
  <si>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</si>
  <si>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</si>
  <si>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</si>
  <si>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</si>
  <si>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</si>
  <si>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</si>
  <si>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</si>
  <si>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</si>
  <si>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</si>
  <si>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</si>
  <si>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</si>
  <si>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</si>
  <si>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</si>
  <si>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</si>
  <si>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</si>
  <si>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</si>
  <si>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</si>
  <si>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</si>
  <si>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</si>
  <si>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</si>
  <si>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</si>
  <si>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</si>
  <si>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</si>
  <si>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</si>
  <si>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</si>
  <si>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</si>
  <si>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</si>
  <si>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</si>
  <si>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</si>
  <si>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</si>
  <si>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</si>
  <si>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</si>
  <si>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</si>
  <si>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</si>
  <si>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</si>
  <si>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</si>
  <si>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</si>
  <si>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</si>
  <si>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</si>
  <si>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</si>
  <si>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</si>
  <si>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</si>
  <si>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</si>
  <si>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</si>
  <si>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</si>
  <si>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</si>
  <si>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</si>
  <si>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</si>
  <si>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</si>
  <si>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</si>
  <si>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</si>
  <si>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</si>
  <si>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</si>
  <si>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</si>
  <si>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</si>
  <si>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</si>
  <si>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</si>
  <si>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</si>
  <si>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</si>
  <si>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</si>
  <si>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</si>
  <si>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</si>
  <si>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</si>
  <si>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</si>
  <si>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</si>
  <si>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</si>
  <si>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</si>
  <si>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</si>
  <si>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</si>
  <si>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</si>
  <si>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</si>
  <si>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</si>
  <si>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</si>
  <si>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</si>
  <si>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</si>
  <si>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</si>
  <si>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</si>
  <si>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</si>
  <si>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</si>
  <si>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</si>
  <si>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</si>
  <si>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</si>
  <si>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</si>
  <si>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</si>
  <si>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</si>
  <si>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</si>
  <si>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</si>
  <si>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</si>
  <si>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</si>
  <si>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</si>
  <si>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</si>
  <si>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</si>
  <si>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</si>
  <si>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</si>
  <si>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</si>
  <si>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</si>
  <si>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</si>
  <si>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</si>
  <si>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</si>
  <si>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</si>
  <si>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</si>
  <si>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</si>
  <si>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</si>
  <si>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</si>
  <si>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</si>
  <si>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</si>
  <si>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</si>
  <si>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</si>
  <si>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</si>
  <si>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</si>
  <si>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</si>
  <si>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</si>
  <si>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</si>
  <si>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</si>
  <si>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</si>
  <si>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</si>
  <si>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</si>
  <si>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</si>
  <si>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</si>
  <si>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</si>
  <si>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</si>
  <si>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</si>
  <si>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</si>
  <si>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</si>
  <si>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</si>
  <si>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</si>
  <si>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</si>
  <si>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</si>
  <si>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</si>
  <si>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</si>
  <si>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</si>
  <si>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</si>
  <si>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</si>
  <si>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</si>
  <si>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</si>
  <si>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</si>
  <si>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</si>
  <si>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</si>
  <si>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</si>
  <si>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</si>
  <si>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</si>
  <si>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</si>
  <si>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</si>
  <si>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</si>
  <si>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</si>
  <si>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</si>
  <si>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</si>
  <si>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</si>
  <si>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</si>
  <si>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</si>
  <si>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</si>
  <si>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</si>
  <si>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</si>
  <si>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</si>
  <si>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</si>
  <si>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</si>
  <si>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</si>
  <si>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</si>
  <si>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</si>
  <si>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</si>
  <si>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</si>
  <si>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</si>
  <si>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</si>
  <si>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</si>
  <si>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</si>
  <si>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</si>
  <si>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</si>
  <si>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</si>
  <si>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</si>
  <si>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</si>
  <si>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</si>
  <si>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</si>
  <si>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</si>
  <si>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</si>
  <si>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</si>
  <si>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</si>
  <si>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</si>
  <si>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</si>
  <si>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</si>
  <si>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</si>
  <si>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</si>
  <si>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</si>
  <si>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</si>
  <si>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</si>
  <si>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</si>
  <si>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</si>
  <si>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</si>
  <si>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</si>
  <si>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</si>
  <si>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</si>
  <si>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</si>
  <si>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</si>
  <si>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</si>
  <si>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</si>
  <si>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</si>
  <si>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</si>
  <si>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</si>
  <si>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</si>
  <si>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</si>
  <si>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</si>
  <si>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</si>
  <si>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</si>
  <si>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</si>
  <si>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</si>
  <si>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</si>
  <si>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</si>
  <si>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</si>
  <si>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</si>
  <si>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</si>
  <si>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</si>
  <si>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</si>
  <si>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</si>
  <si>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</si>
  <si>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</si>
  <si>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</si>
  <si>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</si>
  <si>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</si>
  <si>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</si>
  <si>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</si>
  <si>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</si>
  <si>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</si>
  <si>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</si>
  <si>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</si>
  <si>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</si>
  <si>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</si>
  <si>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</si>
  <si>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</si>
  <si>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</si>
  <si>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</si>
  <si>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</si>
  <si>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</si>
  <si>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</si>
  <si>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</si>
  <si>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</si>
  <si>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</si>
  <si>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</si>
  <si>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</si>
  <si>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</si>
  <si>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</si>
  <si>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</si>
  <si>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</si>
  <si>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</si>
  <si>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</si>
  <si>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</si>
  <si>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</si>
  <si>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</si>
  <si>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</si>
  <si>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</si>
  <si>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</si>
  <si>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</si>
  <si>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</si>
  <si>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</si>
  <si>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</si>
  <si>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</si>
  <si>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</si>
  <si>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</si>
  <si>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</si>
  <si>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</si>
  <si>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</si>
  <si>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</si>
  <si>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</si>
  <si>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</si>
  <si>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</si>
  <si>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</si>
  <si>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</si>
  <si>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</si>
  <si>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</si>
  <si>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</si>
  <si>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</si>
  <si>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</si>
  <si>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</si>
  <si>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</si>
  <si>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</si>
  <si>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</si>
  <si>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</si>
  <si>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</si>
  <si>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</si>
  <si>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</si>
  <si>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</si>
  <si>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</si>
  <si>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</si>
  <si>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</si>
  <si>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</si>
  <si>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</si>
  <si>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</si>
  <si>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</si>
  <si>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</si>
  <si>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</si>
  <si>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</si>
  <si>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</si>
  <si>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</si>
  <si>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</si>
  <si>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</si>
  <si>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</si>
  <si>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</si>
  <si>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</si>
  <si>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</si>
  <si>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</si>
  <si>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</si>
  <si>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</si>
  <si>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</si>
  <si>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</si>
  <si>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</si>
  <si>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</si>
  <si>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</si>
  <si>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</si>
  <si>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</si>
  <si>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</si>
  <si>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</si>
  <si>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</si>
  <si>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</si>
  <si>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</si>
  <si>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</si>
  <si>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</si>
  <si>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</si>
  <si>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</si>
  <si>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</si>
  <si>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</si>
  <si>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</si>
  <si>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</si>
  <si>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</si>
  <si>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</si>
  <si>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</si>
  <si>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</si>
  <si>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</si>
  <si>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</si>
  <si>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</si>
  <si>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</si>
  <si>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</si>
  <si>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</si>
  <si>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</si>
  <si>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</si>
  <si>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</si>
  <si>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</si>
  <si>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</si>
  <si>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</si>
  <si>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</si>
  <si>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</si>
  <si>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</si>
  <si>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</si>
  <si>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</si>
  <si>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</si>
  <si>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</si>
  <si>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</si>
  <si>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</si>
  <si>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</si>
  <si>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</si>
  <si>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</si>
  <si>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</si>
  <si>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</si>
  <si>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</si>
  <si>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</si>
  <si>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</si>
  <si>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</si>
  <si>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</si>
  <si>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</si>
  <si>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</si>
  <si>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</si>
  <si>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</si>
  <si>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</si>
  <si>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</si>
  <si>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</si>
  <si>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</si>
  <si>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</si>
  <si>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</si>
  <si>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</si>
  <si>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</si>
  <si>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</si>
  <si>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</si>
  <si>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</si>
  <si>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</si>
  <si>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</si>
  <si>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</si>
  <si>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</si>
  <si>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</si>
  <si>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</si>
  <si>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</si>
  <si>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</si>
  <si>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</si>
  <si>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</si>
  <si>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</si>
  <si>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</si>
  <si>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</si>
  <si>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</si>
  <si>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</si>
  <si>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</si>
  <si>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</si>
  <si>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</si>
  <si>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</si>
  <si>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</si>
  <si>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</si>
  <si>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</si>
  <si>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</si>
  <si>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</si>
  <si>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</si>
  <si>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</si>
  <si>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</si>
  <si>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</si>
  <si>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</si>
  <si>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</si>
  <si>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</si>
  <si>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</si>
  <si>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</si>
  <si>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</si>
  <si>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</si>
  <si>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</si>
  <si>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</si>
  <si>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</si>
  <si>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</si>
  <si>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</si>
  <si>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</si>
  <si>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</si>
  <si>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</si>
  <si>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</si>
  <si>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</si>
  <si>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</si>
  <si>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</si>
  <si>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</si>
  <si>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</si>
  <si>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</si>
  <si>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</si>
  <si>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</si>
  <si>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</si>
  <si>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</si>
  <si>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</si>
  <si>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</si>
  <si>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</si>
  <si>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</si>
  <si>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</si>
  <si>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</si>
  <si>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</si>
  <si>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</si>
  <si>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</si>
  <si>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</si>
  <si>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</si>
  <si>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</si>
  <si>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</si>
  <si>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</si>
  <si>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</si>
  <si>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</si>
  <si>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</si>
  <si>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</si>
  <si>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</si>
  <si>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</si>
  <si>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</si>
  <si>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</si>
  <si>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</si>
  <si>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</si>
  <si>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</si>
  <si>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</si>
  <si>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</si>
  <si>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</si>
  <si>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</si>
  <si>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</si>
  <si>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</si>
  <si>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</si>
  <si>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</si>
  <si>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</si>
  <si>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</si>
  <si>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</si>
  <si>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</si>
  <si>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</si>
  <si>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</si>
  <si>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</si>
  <si>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</si>
  <si>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</si>
  <si>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</si>
  <si>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</si>
  <si>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</si>
  <si>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</si>
  <si>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</si>
  <si>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</si>
  <si>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</si>
  <si>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</si>
  <si>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</si>
  <si>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</si>
  <si>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</si>
  <si>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</si>
  <si>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</si>
  <si>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</si>
  <si>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</si>
  <si>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</si>
  <si>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</si>
  <si>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</si>
  <si>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</si>
  <si>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</si>
  <si>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</si>
  <si>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</si>
  <si>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</si>
  <si>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</si>
  <si>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</si>
  <si>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</si>
  <si>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</si>
  <si>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</si>
  <si>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</si>
  <si>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</si>
  <si>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</si>
  <si>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</si>
  <si>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</si>
  <si>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</si>
  <si>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</si>
  <si>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</si>
  <si>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</si>
  <si>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</si>
  <si>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</si>
  <si>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</si>
  <si>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</si>
  <si>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</si>
  <si>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</si>
  <si>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</si>
  <si>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</si>
  <si>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</si>
  <si>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</si>
  <si>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</si>
  <si>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</si>
  <si>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</si>
  <si>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</si>
  <si>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</si>
  <si>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</si>
  <si>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</si>
  <si>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</si>
  <si>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</si>
  <si>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</si>
  <si>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</si>
  <si>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</si>
  <si>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</si>
  <si>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</si>
  <si>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</si>
  <si>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</si>
  <si>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</si>
  <si>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</si>
  <si>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</si>
  <si>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</si>
  <si>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</si>
  <si>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</si>
  <si>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</si>
  <si>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</si>
  <si>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</si>
  <si>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</si>
  <si>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</si>
  <si>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</si>
  <si>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</si>
  <si>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</si>
  <si>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</si>
  <si>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</si>
  <si>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</si>
  <si>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</si>
  <si>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</si>
  <si>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</si>
  <si>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</si>
  <si>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</si>
  <si>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</si>
  <si>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</si>
  <si>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</si>
  <si>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</si>
  <si>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</si>
  <si>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</si>
  <si>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</si>
  <si>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</si>
  <si>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</si>
  <si>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</si>
  <si>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</si>
  <si>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</si>
  <si>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</si>
  <si>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</si>
  <si>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</si>
  <si>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</si>
  <si>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</si>
  <si>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</si>
  <si>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</si>
  <si>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</si>
  <si>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</si>
  <si>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</si>
  <si>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</si>
  <si>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</si>
  <si>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</si>
  <si>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</si>
  <si>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</si>
  <si>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</si>
  <si>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</si>
  <si>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</si>
  <si>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</si>
  <si>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</si>
  <si>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</si>
  <si>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</si>
  <si>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</si>
  <si>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</si>
  <si>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</si>
  <si>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</si>
  <si>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</si>
  <si>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</si>
  <si>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</si>
  <si>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</si>
  <si>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</si>
  <si>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</si>
  <si>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</si>
  <si>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</si>
  <si>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</si>
  <si>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</si>
  <si>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</si>
  <si>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</si>
  <si>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</si>
  <si>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</si>
  <si>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</si>
  <si>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</si>
  <si>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</si>
  <si>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</si>
  <si>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</si>
  <si>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</si>
  <si>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</si>
  <si>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</si>
  <si>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</si>
  <si>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</si>
  <si>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</si>
  <si>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</si>
  <si>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</si>
  <si>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</si>
  <si>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</si>
  <si>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</si>
  <si>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</si>
  <si>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</si>
  <si>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</si>
  <si>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</si>
  <si>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</si>
  <si>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</si>
  <si>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</si>
  <si>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</si>
  <si>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</si>
  <si>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</si>
  <si>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</si>
  <si>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</si>
  <si>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</si>
  <si>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</si>
  <si>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</si>
  <si>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</si>
  <si>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</si>
  <si>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</si>
  <si>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</si>
  <si>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</si>
  <si>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</si>
  <si>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</si>
  <si>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</si>
  <si>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</si>
  <si>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</si>
  <si>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</si>
  <si>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</si>
  <si>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</si>
  <si>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</si>
  <si>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</si>
  <si>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</si>
  <si>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</si>
  <si>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</si>
  <si>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</si>
  <si>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</si>
  <si>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</si>
  <si>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</si>
  <si>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</si>
  <si>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</si>
  <si>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</si>
  <si>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</si>
  <si>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</si>
  <si>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</si>
  <si>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</si>
  <si>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</si>
  <si>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</si>
  <si>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</si>
  <si>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</si>
  <si>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</si>
  <si>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</si>
  <si>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</si>
  <si>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</si>
  <si>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</si>
  <si>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</si>
  <si>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</si>
  <si>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</si>
  <si>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</si>
  <si>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</si>
  <si>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</si>
  <si>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</si>
  <si>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</si>
  <si>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</si>
  <si>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</si>
  <si>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</si>
  <si>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</si>
  <si>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</si>
  <si>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</si>
  <si>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</si>
  <si>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</si>
  <si>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</si>
  <si>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</si>
  <si>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</si>
  <si>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</si>
  <si>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</si>
  <si>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</si>
  <si>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</si>
  <si>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</si>
  <si>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</si>
  <si>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</si>
  <si>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</si>
  <si>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</si>
  <si>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</si>
  <si>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</si>
  <si>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</si>
  <si>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</si>
  <si>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</si>
  <si>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</si>
  <si>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</si>
  <si>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</si>
  <si>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</si>
  <si>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</si>
  <si>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</si>
  <si>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</si>
  <si>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</si>
  <si>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</si>
  <si>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</si>
  <si>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</si>
  <si>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</si>
  <si>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</si>
  <si>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</si>
  <si>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</si>
  <si>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</si>
  <si>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</si>
  <si>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</si>
  <si>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</si>
  <si>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</si>
  <si>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</si>
  <si>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</si>
  <si>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</si>
  <si>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</si>
  <si>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</si>
  <si>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</si>
  <si>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</si>
  <si>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</si>
  <si>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</si>
  <si>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</si>
  <si>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</si>
  <si>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</si>
  <si>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</si>
  <si>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</si>
  <si>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</si>
  <si>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</si>
  <si>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</si>
  <si>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</si>
  <si>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</si>
  <si>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</si>
  <si>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</si>
  <si>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</si>
  <si>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</si>
  <si>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</si>
  <si>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</si>
  <si>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</si>
  <si>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</si>
  <si>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</si>
  <si>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</si>
  <si>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</si>
  <si>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</si>
  <si>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</si>
  <si>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</si>
  <si>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</si>
  <si>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</si>
  <si>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</si>
  <si>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</si>
  <si>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</si>
  <si>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</si>
  <si>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</si>
  <si>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</si>
  <si>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</si>
  <si>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</si>
  <si>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</si>
  <si>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</si>
  <si>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</si>
  <si>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</si>
  <si>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</si>
  <si>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</si>
  <si>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</si>
  <si>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</si>
  <si>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</si>
  <si>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</si>
  <si>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</si>
  <si>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</si>
  <si>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</si>
  <si>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</si>
  <si>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</si>
  <si>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</si>
  <si>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</si>
  <si>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</si>
  <si>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</si>
  <si>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</si>
  <si>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</si>
  <si>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</si>
  <si>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</si>
  <si>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</si>
  <si>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</si>
  <si>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</si>
  <si>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</si>
  <si>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</si>
  <si>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</si>
  <si>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</si>
  <si>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</si>
  <si>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</si>
  <si>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</si>
  <si>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</si>
  <si>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</si>
  <si>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</si>
  <si>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</si>
  <si>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</si>
  <si>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</si>
  <si>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</si>
  <si>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</si>
  <si>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</si>
  <si>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</si>
  <si>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</si>
  <si>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</si>
  <si>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</si>
  <si>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</si>
  <si>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</si>
  <si>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</si>
  <si>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</si>
  <si>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</si>
  <si>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</si>
  <si>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</si>
  <si>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</si>
  <si>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</si>
  <si>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</si>
  <si>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</si>
  <si>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</si>
  <si>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</si>
  <si>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</si>
  <si>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</si>
  <si>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</si>
  <si>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</si>
  <si>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</si>
  <si>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</si>
  <si>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</si>
  <si>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</si>
  <si>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</si>
  <si>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</si>
  <si>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</si>
  <si>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</si>
  <si>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</si>
  <si>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</si>
  <si>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</si>
  <si>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</si>
  <si>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</si>
  <si>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</si>
  <si>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</si>
  <si>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</si>
  <si>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</si>
  <si>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</si>
  <si>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</si>
  <si>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</si>
  <si>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</si>
  <si>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</si>
  <si>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</si>
  <si>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</si>
  <si>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</si>
  <si>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</si>
  <si>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</si>
  <si>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</si>
  <si>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</si>
  <si>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</si>
  <si>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</si>
  <si>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</si>
  <si>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</si>
  <si>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</si>
  <si>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</si>
  <si>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</si>
  <si>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</si>
  <si>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</si>
  <si>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</si>
  <si>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</si>
  <si>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</si>
  <si>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</si>
  <si>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</si>
  <si>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</si>
  <si>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</si>
  <si>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</si>
  <si>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</si>
  <si>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</si>
  <si>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</si>
  <si>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</si>
  <si>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</si>
  <si>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</si>
  <si>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</si>
  <si>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</si>
  <si>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</si>
  <si>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</si>
  <si>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</si>
  <si>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</si>
  <si>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</si>
  <si>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</si>
  <si>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</si>
  <si>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</si>
  <si>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</si>
  <si>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</si>
  <si>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</si>
  <si>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</si>
  <si>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</si>
  <si>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</si>
  <si>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</si>
  <si>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</si>
  <si>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</si>
  <si>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</si>
  <si>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</si>
  <si>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</si>
  <si>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</si>
  <si>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</si>
  <si>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</si>
  <si>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</si>
  <si>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</si>
  <si>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</si>
  <si>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</si>
  <si>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</si>
  <si>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</si>
  <si>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</si>
  <si>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</si>
  <si>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</si>
  <si>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</si>
  <si>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</si>
  <si>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</si>
  <si>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</si>
  <si>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</si>
  <si>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</si>
  <si>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</si>
  <si>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</si>
  <si>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</si>
  <si>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</si>
  <si>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</si>
  <si>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</si>
  <si>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</si>
  <si>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</si>
  <si>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</si>
  <si>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</si>
  <si>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</si>
  <si>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</si>
  <si>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</si>
  <si>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</si>
  <si>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</si>
  <si>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</si>
  <si>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</si>
  <si>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</si>
  <si>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</si>
  <si>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</si>
  <si>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</si>
  <si>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</si>
  <si>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</si>
  <si>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</si>
  <si>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</si>
  <si>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</si>
  <si>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</si>
  <si>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</si>
  <si>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</si>
  <si>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</si>
  <si>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</si>
  <si>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</si>
  <si>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</si>
  <si>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</si>
  <si>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</si>
  <si>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</si>
  <si>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</si>
  <si>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</si>
  <si>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</si>
  <si>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</si>
  <si>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</si>
  <si>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</si>
  <si>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</si>
  <si>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</si>
  <si>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</si>
  <si>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</si>
  <si>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</si>
  <si>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</si>
  <si>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</si>
  <si>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</si>
  <si>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</si>
  <si>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</si>
  <si>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</si>
  <si>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</si>
  <si>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</si>
  <si>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</si>
  <si>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</si>
  <si>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</si>
  <si>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</si>
  <si>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</si>
  <si>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</si>
  <si>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</si>
  <si>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</si>
  <si>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</si>
  <si>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</si>
  <si>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</si>
  <si>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</si>
  <si>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</si>
  <si>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</si>
  <si>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</si>
  <si>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</si>
  <si>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</si>
  <si>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</si>
  <si>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</si>
  <si>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</si>
  <si>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</si>
  <si>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</si>
  <si>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</si>
  <si>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</si>
  <si>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</si>
  <si>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</si>
  <si>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</si>
  <si>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</si>
  <si>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</si>
  <si>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</si>
  <si>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</si>
  <si>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</si>
  <si>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</si>
  <si>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</si>
  <si>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</si>
  <si>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</si>
  <si>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</si>
  <si>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</si>
  <si>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</si>
  <si>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</si>
  <si>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</si>
  <si>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</si>
  <si>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</si>
  <si>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</si>
  <si>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</si>
  <si>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</si>
  <si>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</si>
  <si>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</si>
  <si>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</si>
  <si>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</si>
  <si>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</si>
  <si>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</si>
  <si>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</si>
  <si>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</si>
  <si>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</si>
  <si>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</si>
  <si>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</si>
  <si>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</si>
  <si>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</si>
  <si>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</si>
  <si>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</si>
  <si>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</si>
  <si>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</si>
  <si>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</si>
  <si>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</si>
  <si>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</si>
  <si>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</si>
  <si>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</si>
  <si>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</si>
  <si>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</si>
  <si>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</si>
  <si>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</si>
  <si>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</si>
  <si>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</si>
  <si>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</si>
  <si>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</si>
  <si>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</si>
  <si>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</si>
  <si>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</si>
  <si>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</si>
  <si>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</si>
  <si>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</si>
  <si>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</si>
  <si>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</si>
  <si>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</si>
  <si>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</si>
  <si>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</si>
  <si>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</si>
  <si>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</si>
  <si>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</si>
  <si>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</si>
  <si>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</si>
  <si>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</si>
  <si>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</si>
  <si>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</si>
  <si>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</si>
  <si>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</si>
  <si>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</si>
  <si>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</si>
  <si>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</si>
  <si>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</si>
  <si>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</si>
  <si>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</si>
  <si>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</si>
  <si>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</si>
  <si>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</si>
  <si>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</si>
  <si>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</si>
  <si>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</si>
  <si>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</si>
  <si>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</si>
  <si>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</si>
  <si>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</si>
  <si>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</si>
  <si>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</si>
  <si>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</si>
  <si>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</si>
  <si>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</si>
  <si>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</si>
  <si>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</si>
  <si>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</si>
  <si>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</si>
  <si>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</si>
  <si>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</si>
  <si>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</si>
  <si>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</si>
  <si>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</si>
  <si>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</si>
  <si>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</si>
  <si>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</si>
  <si>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</si>
  <si>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</si>
  <si>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</si>
  <si>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</si>
  <si>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</si>
  <si>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</si>
  <si>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</si>
  <si>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</si>
  <si>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</si>
  <si>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</si>
  <si>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</si>
  <si>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</si>
  <si>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</si>
  <si>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</si>
  <si>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</si>
  <si>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</si>
  <si>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</si>
  <si>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</si>
  <si>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</si>
  <si>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</si>
  <si>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</si>
  <si>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</si>
  <si>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</si>
  <si>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</si>
  <si>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</si>
  <si>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</si>
  <si>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</si>
  <si>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</si>
  <si>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</si>
  <si>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</si>
  <si>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</si>
  <si>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</si>
  <si>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</si>
  <si>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</si>
  <si>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</si>
  <si>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</si>
  <si>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</si>
  <si>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</si>
  <si>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</si>
  <si>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</si>
  <si>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</si>
  <si>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</si>
  <si>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</si>
  <si>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</si>
  <si>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</si>
  <si>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</si>
  <si>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</si>
  <si>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</si>
  <si>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</si>
  <si>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</si>
  <si>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</si>
  <si>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</si>
  <si>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</si>
  <si>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</si>
  <si>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</si>
  <si>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</si>
  <si>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</si>
  <si>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</si>
  <si>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</si>
  <si>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</si>
  <si>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</si>
  <si>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</si>
  <si>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</si>
  <si>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</si>
  <si>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</si>
  <si>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</si>
  <si>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</si>
  <si>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</si>
  <si>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</si>
  <si>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</si>
  <si>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</si>
  <si>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</si>
  <si>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</si>
  <si>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</si>
  <si>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</si>
  <si>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</si>
  <si>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</si>
  <si>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</si>
  <si>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</si>
  <si>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</si>
  <si>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</si>
  <si>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</si>
  <si>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</si>
  <si>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</si>
  <si>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</si>
  <si>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</si>
  <si>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</si>
  <si>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</si>
  <si>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</si>
  <si>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</si>
  <si>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</si>
  <si>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</si>
  <si>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</si>
  <si>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</si>
  <si>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</si>
  <si>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</si>
  <si>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</si>
  <si>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</si>
  <si>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</si>
  <si>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</si>
  <si>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</si>
  <si>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</si>
  <si>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</si>
  <si>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</si>
  <si>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</si>
  <si>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</si>
  <si>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</si>
  <si>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</si>
  <si>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</si>
  <si>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</si>
  <si>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</si>
  <si>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</si>
  <si>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</si>
  <si>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</si>
  <si>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</si>
  <si>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</si>
  <si>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</si>
  <si>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</si>
  <si>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</si>
  <si>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</si>
  <si>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</si>
  <si>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</si>
  <si>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</si>
  <si>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</si>
  <si>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</si>
  <si>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</si>
  <si>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</si>
  <si>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</si>
  <si>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</si>
  <si>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</si>
  <si>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</si>
  <si>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</si>
  <si>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</si>
  <si>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</si>
  <si>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</si>
  <si>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</si>
  <si>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</si>
  <si>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</si>
  <si>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</si>
  <si>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</si>
  <si>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</si>
  <si>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</si>
  <si>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</si>
  <si>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</si>
  <si>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</si>
  <si>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</si>
  <si>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</si>
  <si>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</si>
  <si>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</si>
  <si>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</si>
  <si>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</si>
  <si>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</si>
  <si>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</si>
  <si>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</si>
  <si>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</si>
  <si>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</si>
  <si>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</si>
  <si>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</si>
  <si>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</si>
  <si>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</si>
  <si>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</si>
  <si>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</si>
  <si>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</si>
  <si>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</si>
  <si>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</si>
  <si>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</si>
  <si>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</si>
  <si>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</si>
  <si>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</si>
  <si>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</si>
  <si>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</si>
  <si>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</si>
  <si>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</si>
  <si>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</si>
  <si>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</si>
  <si>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</si>
  <si>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</si>
  <si>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</si>
  <si>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</si>
  <si>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</si>
  <si>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</si>
  <si>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</si>
  <si>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</si>
  <si>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</si>
  <si>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</si>
  <si>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</si>
  <si>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</si>
  <si>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</si>
  <si>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</si>
  <si>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</si>
  <si>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</si>
  <si>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</si>
  <si>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</si>
  <si>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</si>
  <si>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</si>
  <si>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</si>
  <si>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</si>
  <si>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</si>
  <si>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</si>
  <si>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</si>
  <si>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</si>
  <si>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</si>
  <si>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</si>
  <si>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</si>
  <si>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</si>
  <si>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</si>
  <si>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</si>
  <si>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</si>
  <si>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</si>
  <si>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</si>
  <si>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</si>
  <si>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</si>
  <si>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</si>
  <si>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</si>
  <si>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</si>
  <si>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</si>
  <si>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</si>
  <si>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</si>
  <si>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</si>
  <si>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</si>
  <si>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</si>
  <si>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</si>
  <si>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</si>
  <si>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</si>
  <si>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</si>
  <si>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</si>
  <si>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</si>
  <si>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</si>
  <si>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</si>
  <si>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</si>
  <si>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</si>
  <si>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</si>
  <si>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</si>
  <si>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</si>
  <si>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</si>
  <si>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</si>
  <si>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</si>
  <si>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</si>
  <si>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</si>
  <si>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</si>
  <si>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</si>
  <si>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</si>
  <si>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</si>
  <si>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</si>
  <si>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</si>
  <si>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</si>
  <si>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</si>
  <si>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</si>
  <si>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</si>
  <si>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</si>
  <si>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</si>
  <si>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</si>
  <si>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</si>
  <si>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</si>
  <si>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</si>
  <si>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</si>
  <si>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</si>
  <si>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</si>
  <si>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</si>
  <si>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</si>
  <si>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</si>
  <si>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</si>
  <si>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</si>
  <si>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</si>
  <si>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</si>
  <si>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</si>
  <si>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</si>
  <si>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</si>
  <si>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</si>
  <si>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</si>
  <si>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</si>
  <si>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</si>
  <si>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</si>
  <si>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</si>
  <si>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</si>
  <si>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</si>
  <si>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</si>
  <si>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</si>
  <si>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</si>
  <si>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</si>
  <si>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</si>
  <si>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</si>
  <si>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</si>
  <si>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</si>
  <si>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</si>
  <si>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</si>
  <si>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</si>
  <si>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</si>
  <si>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</si>
  <si>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</si>
  <si>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</si>
  <si>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</si>
  <si>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</si>
  <si>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</si>
  <si>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</si>
  <si>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</si>
  <si>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</si>
  <si>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</si>
  <si>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</si>
  <si>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</si>
  <si>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</si>
  <si>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</si>
  <si>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</si>
  <si>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</si>
  <si>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</si>
  <si>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</si>
  <si>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</si>
  <si>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</si>
  <si>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</si>
  <si>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</si>
  <si>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</si>
  <si>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</si>
  <si>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</si>
  <si>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</si>
  <si>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</si>
  <si>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</si>
  <si>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</si>
  <si>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</si>
  <si>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</si>
  <si>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</si>
  <si>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</si>
  <si>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</si>
  <si>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</si>
  <si>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</si>
  <si>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</si>
  <si>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</si>
  <si>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</si>
  <si>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</si>
  <si>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</si>
  <si>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</si>
  <si>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</si>
  <si>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</si>
  <si>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</si>
  <si>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</si>
  <si>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</si>
  <si>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</si>
  <si>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</si>
  <si>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</si>
  <si>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</si>
  <si>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</si>
  <si>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</si>
  <si>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</si>
  <si>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</si>
  <si>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</si>
  <si>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</si>
  <si>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</si>
  <si>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</si>
  <si>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</si>
  <si>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</si>
  <si>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</si>
  <si>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</si>
  <si>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</si>
  <si>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</si>
  <si>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</si>
  <si>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</si>
  <si>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</si>
  <si>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</si>
  <si>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</si>
  <si>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</si>
  <si>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</si>
  <si>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</si>
  <si>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</si>
  <si>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</si>
  <si>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</si>
  <si>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</si>
  <si>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</si>
  <si>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</si>
  <si>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</si>
  <si>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</si>
  <si>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</si>
  <si>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</si>
  <si>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</si>
  <si>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</si>
  <si>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</si>
  <si>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</si>
  <si>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</si>
  <si>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</si>
  <si>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</si>
  <si>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</si>
  <si>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</si>
  <si>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</si>
  <si>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</si>
  <si>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</si>
  <si>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</si>
  <si>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</si>
  <si>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</si>
  <si>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</si>
  <si>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</si>
  <si>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</si>
  <si>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</si>
  <si>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</si>
  <si>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</si>
  <si>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</si>
  <si>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</si>
  <si>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</si>
  <si>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</si>
  <si>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</si>
  <si>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</si>
  <si>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</si>
  <si>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</si>
  <si>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</si>
  <si>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</si>
  <si>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</si>
  <si>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</si>
  <si>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</si>
  <si>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</si>
  <si>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</si>
  <si>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</si>
  <si>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</si>
  <si>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</si>
  <si>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</si>
  <si>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</si>
  <si>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</si>
  <si>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</si>
  <si>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</si>
  <si>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</si>
  <si>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</si>
  <si>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</si>
  <si>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</si>
  <si>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</si>
  <si>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</si>
  <si>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</si>
  <si>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</si>
  <si>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</si>
  <si>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</si>
  <si>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</si>
  <si>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</si>
  <si>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</si>
  <si>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</si>
  <si>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</si>
  <si>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</si>
  <si>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</si>
  <si>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</si>
  <si>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</si>
  <si>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</si>
  <si>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</si>
  <si>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</si>
  <si>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</si>
  <si>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</si>
  <si>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</si>
  <si>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</si>
  <si>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</si>
  <si>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</si>
  <si>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</si>
  <si>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</si>
  <si>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</si>
  <si>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</si>
  <si>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</si>
  <si>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</si>
  <si>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</si>
  <si>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</si>
  <si>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</si>
  <si>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</si>
  <si>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</si>
  <si>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</si>
  <si>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</si>
  <si>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</si>
  <si>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</si>
  <si>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</si>
  <si>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</si>
  <si>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</si>
  <si>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</si>
  <si>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</si>
  <si>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</si>
  <si>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</si>
  <si>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</si>
  <si>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</si>
  <si>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</si>
  <si>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</si>
  <si>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</si>
  <si>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</si>
  <si>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</si>
  <si>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</si>
  <si>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</si>
  <si>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</si>
  <si>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</si>
  <si>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</si>
  <si>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</si>
  <si>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</si>
  <si>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</si>
  <si>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</si>
  <si>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</si>
  <si>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</si>
  <si>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</si>
  <si>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</si>
  <si>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</si>
  <si>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</si>
  <si>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</si>
  <si>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</si>
  <si>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</si>
  <si>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</si>
  <si>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</si>
  <si>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</si>
  <si>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</si>
  <si>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</si>
  <si>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</si>
  <si>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</si>
  <si>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</si>
  <si>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</si>
  <si>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</si>
  <si>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</si>
  <si>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</si>
  <si>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</si>
  <si>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</si>
  <si>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</si>
  <si>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</si>
  <si>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</si>
  <si>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</si>
  <si>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</si>
  <si>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</si>
  <si>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</si>
  <si>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</si>
  <si>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</si>
  <si>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</si>
  <si>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</si>
  <si>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</si>
  <si>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</si>
  <si>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</si>
  <si>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</si>
  <si>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</si>
  <si>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</si>
  <si>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</si>
  <si>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</si>
  <si>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</si>
  <si>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</si>
  <si>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</si>
  <si>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</si>
  <si>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</si>
  <si>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</si>
  <si>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</si>
  <si>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</si>
  <si>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</si>
  <si>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</si>
  <si>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</si>
  <si>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</si>
  <si>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</si>
  <si>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</si>
  <si>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</si>
  <si>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</si>
  <si>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</si>
  <si>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</si>
  <si>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</si>
  <si>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</si>
  <si>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</si>
  <si>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</si>
  <si>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</si>
  <si>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</si>
  <si>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</si>
  <si>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</si>
  <si>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</si>
  <si>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</si>
  <si>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</si>
  <si>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</si>
  <si>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</si>
  <si>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</si>
  <si>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</si>
  <si>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</si>
  <si>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</si>
  <si>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</si>
  <si>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</si>
  <si>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</si>
  <si>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</si>
  <si>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</si>
  <si>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</si>
  <si>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</si>
  <si>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</si>
  <si>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</si>
  <si>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</si>
  <si>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</si>
  <si>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</si>
  <si>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</si>
  <si>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</si>
  <si>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</si>
  <si>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</si>
  <si>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</si>
  <si>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</si>
  <si>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</si>
  <si>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</si>
  <si>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</si>
  <si>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</si>
  <si>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</si>
  <si>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</si>
  <si>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</si>
  <si>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</si>
  <si>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</si>
  <si>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</si>
  <si>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</si>
  <si>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</si>
  <si>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</si>
  <si>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</si>
  <si>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</si>
  <si>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</si>
  <si>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</si>
  <si>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</si>
  <si>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</si>
  <si>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</si>
  <si>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</si>
  <si>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</si>
  <si>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</si>
  <si>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</si>
  <si>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</si>
  <si>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</si>
  <si>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</si>
  <si>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</si>
  <si>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</si>
  <si>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</si>
  <si>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</si>
  <si>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</si>
  <si>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</si>
  <si>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</si>
  <si>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</si>
  <si>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</si>
  <si>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</si>
  <si>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</si>
  <si>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</si>
  <si>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</si>
  <si>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</si>
  <si>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</si>
  <si>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</si>
  <si>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</si>
  <si>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</si>
  <si>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</si>
  <si>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</si>
  <si>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</si>
  <si>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</si>
  <si>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</si>
  <si>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</si>
  <si>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</si>
  <si>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</si>
  <si>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</si>
  <si>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</si>
  <si>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</si>
  <si>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</si>
  <si>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</si>
  <si>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</si>
  <si>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</si>
  <si>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</si>
  <si>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</si>
  <si>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</si>
  <si>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</si>
  <si>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</si>
  <si>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</si>
  <si>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</si>
  <si>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</si>
  <si>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</si>
  <si>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</si>
  <si>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</si>
  <si>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</si>
  <si>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</si>
  <si>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</si>
  <si>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</si>
  <si>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</si>
  <si>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</si>
  <si>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</si>
  <si>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</si>
  <si>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</si>
  <si>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</si>
  <si>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</si>
  <si>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</si>
  <si>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</si>
  <si>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</si>
  <si>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</si>
  <si>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</si>
  <si>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</si>
  <si>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</si>
  <si>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</si>
  <si>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</si>
  <si>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</si>
  <si>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</si>
  <si>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</si>
  <si>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</si>
  <si>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</si>
  <si>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</si>
  <si>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</si>
  <si>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</si>
  <si>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</si>
  <si>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</si>
  <si>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</si>
  <si>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</si>
  <si>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</si>
  <si>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</si>
  <si>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</si>
  <si>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</si>
  <si>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</si>
  <si>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</si>
  <si>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</si>
  <si>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</si>
  <si>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</si>
  <si>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</si>
  <si>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</si>
  <si>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</si>
  <si>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</si>
  <si>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</si>
  <si>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</si>
  <si>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</si>
  <si>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</si>
  <si>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</si>
  <si>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</si>
  <si>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</si>
  <si>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</si>
  <si>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</si>
  <si>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</si>
  <si>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</si>
  <si>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</si>
  <si>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</si>
  <si>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</si>
  <si>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</si>
  <si>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</si>
  <si>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</si>
  <si>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</si>
  <si>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</si>
  <si>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</si>
  <si>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</si>
  <si>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</si>
  <si>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</si>
  <si>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</si>
  <si>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</si>
  <si>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</si>
  <si>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</si>
  <si>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</si>
  <si>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</si>
  <si>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</si>
  <si>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</si>
  <si>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</si>
  <si>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</si>
  <si>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</si>
  <si>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</si>
  <si>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</si>
  <si>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</si>
  <si>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</si>
  <si>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</si>
  <si>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</si>
  <si>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</si>
  <si>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</si>
  <si>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</si>
  <si>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</si>
  <si>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</si>
  <si>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</si>
  <si>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</si>
  <si>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</si>
  <si>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</si>
  <si>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</si>
  <si>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</si>
  <si>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</si>
  <si>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</si>
  <si>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</si>
  <si>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</si>
  <si>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</si>
  <si>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</si>
  <si>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</si>
  <si>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</si>
  <si>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</si>
  <si>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</si>
  <si>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</si>
  <si>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</si>
  <si>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</si>
  <si>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</si>
  <si>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</si>
  <si>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</si>
  <si>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</si>
  <si>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</si>
  <si>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</si>
  <si>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</si>
  <si>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</si>
  <si>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</si>
  <si>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</si>
  <si>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</si>
  <si>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</si>
  <si>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</si>
  <si>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</si>
  <si>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</si>
  <si>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</si>
  <si>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</si>
  <si>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</si>
  <si>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</si>
  <si>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</si>
  <si>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</si>
  <si>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</si>
  <si>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</si>
  <si>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</si>
  <si>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</si>
  <si>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</si>
  <si>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</si>
  <si>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</si>
  <si>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</si>
  <si>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</si>
  <si>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</si>
  <si>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</si>
  <si>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</si>
  <si>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</si>
  <si>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</si>
  <si>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</si>
  <si>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</si>
  <si>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</si>
  <si>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</si>
  <si>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</si>
  <si>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</si>
  <si>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</si>
  <si>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</si>
  <si>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</si>
  <si>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</si>
  <si>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</si>
  <si>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</si>
  <si>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</si>
  <si>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</si>
  <si>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</si>
  <si>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</si>
  <si>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</si>
  <si>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</si>
  <si>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</si>
  <si>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</si>
  <si>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</si>
  <si>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</si>
  <si>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</si>
  <si>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</si>
  <si>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</si>
  <si>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</si>
  <si>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</si>
  <si>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</si>
  <si>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</si>
  <si>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</si>
  <si>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</si>
  <si>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</si>
  <si>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</si>
  <si>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</si>
  <si>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</si>
  <si>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</si>
  <si>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</si>
  <si>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</si>
  <si>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</si>
  <si>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</si>
  <si>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</si>
  <si>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</si>
  <si>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</si>
  <si>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</si>
  <si>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</si>
  <si>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</si>
  <si>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</si>
  <si>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</si>
  <si>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</si>
  <si>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</si>
  <si>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</si>
  <si>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</si>
  <si>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</si>
  <si>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</si>
  <si>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</si>
  <si>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</si>
  <si>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</si>
  <si>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</si>
  <si>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</si>
  <si>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</si>
  <si>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</si>
  <si>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</si>
  <si>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</si>
  <si>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</si>
  <si>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</si>
  <si>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</si>
  <si>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</si>
  <si>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</si>
  <si>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</si>
  <si>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</si>
  <si>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</si>
  <si>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</si>
  <si>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</si>
  <si>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</si>
  <si>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</si>
  <si>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</si>
  <si>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</si>
  <si>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</si>
  <si>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</si>
  <si>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</si>
  <si>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</si>
  <si>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</si>
  <si>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</si>
  <si>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</si>
  <si>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</si>
  <si>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</si>
  <si>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</si>
  <si>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</si>
  <si>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</si>
  <si>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</si>
  <si>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</si>
  <si>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</si>
  <si>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</si>
  <si>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</si>
  <si>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</si>
  <si>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</si>
  <si>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</si>
  <si>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</si>
  <si>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</si>
  <si>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</si>
  <si>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</si>
  <si>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</si>
  <si>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</si>
  <si>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</si>
  <si>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</si>
  <si>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</si>
  <si>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</si>
  <si>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</si>
  <si>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</si>
  <si>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</si>
  <si>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</si>
  <si>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</si>
  <si>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</si>
  <si>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</si>
  <si>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</si>
  <si>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</si>
  <si>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</si>
  <si>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</si>
  <si>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</si>
  <si>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</si>
  <si>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</si>
  <si>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</si>
  <si>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</si>
  <si>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</si>
  <si>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</si>
  <si>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</si>
  <si>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</si>
  <si>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</si>
  <si>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</si>
  <si>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</si>
  <si>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</si>
  <si>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</si>
  <si>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</si>
  <si>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</si>
  <si>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</si>
  <si>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</si>
  <si>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</si>
  <si>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</si>
  <si>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</si>
  <si>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</si>
  <si>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</si>
  <si>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</si>
  <si>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</si>
  <si>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</si>
  <si>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</si>
  <si>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</si>
  <si>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</si>
  <si>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</si>
  <si>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</si>
  <si>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</si>
  <si>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</si>
  <si>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</si>
  <si>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</si>
  <si>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</si>
  <si>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</si>
  <si>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</si>
  <si>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</si>
  <si>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</si>
  <si>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</si>
  <si>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</si>
  <si>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</si>
  <si>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</si>
  <si>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</si>
  <si>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</si>
  <si>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</si>
  <si>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</si>
  <si>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</si>
  <si>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</si>
  <si>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</si>
  <si>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</si>
  <si>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</si>
  <si>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</si>
  <si>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</si>
  <si>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</si>
  <si>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</si>
  <si>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</si>
  <si>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</si>
  <si>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</si>
  <si>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</si>
  <si>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</si>
  <si>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</si>
  <si>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</si>
  <si>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</si>
  <si>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</si>
  <si>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</si>
  <si>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</si>
  <si>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</si>
  <si>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</si>
  <si>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</si>
  <si>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</si>
  <si>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</si>
  <si>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</si>
  <si>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</si>
  <si>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</si>
  <si>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</si>
  <si>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</si>
  <si>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</si>
  <si>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</si>
  <si>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</si>
  <si>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</si>
  <si>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</si>
  <si>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</si>
  <si>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</si>
  <si>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</si>
  <si>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</si>
  <si>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</si>
  <si>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</si>
  <si>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</si>
  <si>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</si>
  <si>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</si>
  <si>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</si>
  <si>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</si>
  <si>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</si>
  <si>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</si>
  <si>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</si>
  <si>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</si>
  <si>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</si>
  <si>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</si>
  <si>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</si>
  <si>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</si>
  <si>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</si>
  <si>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</si>
  <si>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</si>
  <si>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</si>
  <si>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</si>
  <si>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</si>
  <si>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</si>
  <si>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</si>
  <si>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</si>
  <si>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</si>
  <si>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</si>
  <si>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</si>
  <si>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</si>
  <si>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</si>
  <si>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</si>
  <si>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</si>
  <si>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</si>
  <si>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</si>
  <si>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</si>
  <si>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</si>
  <si>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</si>
  <si>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</si>
  <si>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</si>
  <si>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</si>
  <si>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</si>
  <si>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</si>
  <si>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</si>
  <si>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</si>
  <si>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</si>
  <si>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</si>
  <si>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</si>
  <si>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</si>
  <si>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</si>
  <si>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</si>
  <si>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</si>
  <si>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</si>
  <si>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</si>
  <si>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</si>
  <si>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</si>
  <si>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</si>
  <si>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</si>
  <si>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</si>
  <si>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</si>
  <si>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</si>
  <si>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</si>
  <si>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</si>
  <si>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</si>
  <si>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</si>
  <si>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</si>
  <si>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</si>
  <si>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</si>
  <si>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</si>
  <si>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</si>
  <si>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</si>
  <si>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</si>
  <si>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</si>
  <si>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</si>
  <si>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</si>
  <si>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</si>
  <si>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</si>
  <si>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</si>
  <si>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</si>
  <si>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</si>
  <si>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</si>
  <si>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</si>
  <si>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</si>
  <si>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</si>
  <si>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</si>
  <si>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</si>
  <si>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</si>
  <si>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</si>
  <si>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</si>
  <si>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</si>
  <si>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</si>
  <si>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</si>
  <si>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</si>
  <si>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</si>
  <si>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</si>
  <si>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</si>
  <si>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</si>
  <si>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</si>
  <si>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</si>
  <si>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</si>
  <si>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</si>
  <si>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</si>
  <si>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</si>
  <si>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</si>
  <si>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</si>
  <si>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</si>
  <si>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</si>
  <si>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</si>
  <si>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</si>
  <si>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</si>
  <si>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</si>
  <si>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</si>
  <si>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</si>
  <si>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</si>
  <si>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</si>
  <si>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</si>
  <si>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</si>
  <si>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</si>
  <si>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</si>
  <si>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</si>
  <si>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</si>
  <si>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</si>
  <si>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</si>
  <si>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</si>
  <si>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</si>
  <si>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</si>
  <si>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</si>
  <si>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</si>
  <si>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</si>
  <si>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</si>
  <si>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</si>
  <si>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</si>
  <si>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</si>
  <si>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</si>
  <si>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</si>
  <si>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</si>
  <si>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</si>
  <si>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</si>
  <si>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</si>
  <si>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</si>
  <si>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</si>
  <si>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</si>
  <si>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</si>
  <si>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</si>
  <si>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</si>
  <si>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</si>
  <si>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</si>
  <si>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</si>
  <si>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</si>
  <si>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</si>
  <si>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</si>
  <si>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</si>
  <si>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</si>
  <si>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</si>
  <si>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</si>
  <si>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</si>
  <si>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</si>
  <si>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</si>
  <si>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</si>
  <si>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</si>
  <si>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</si>
  <si>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</si>
  <si>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</si>
  <si>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</si>
  <si>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</si>
  <si>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</si>
  <si>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</si>
  <si>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</si>
  <si>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</si>
  <si>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</si>
  <si>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</si>
  <si>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</si>
  <si>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</si>
  <si>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</si>
  <si>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</si>
  <si>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</si>
  <si>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</si>
  <si>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</si>
  <si>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</si>
  <si>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</si>
  <si>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</si>
  <si>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</si>
  <si>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</si>
  <si>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</si>
  <si>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</si>
  <si>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</si>
  <si>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</si>
  <si>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</si>
  <si>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</si>
  <si>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</si>
  <si>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</si>
  <si>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</si>
  <si>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</si>
  <si>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</si>
  <si>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</si>
  <si>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</si>
  <si>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</si>
  <si>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</si>
  <si>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</si>
  <si>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</si>
  <si>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</si>
  <si>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</si>
  <si>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</si>
  <si>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</si>
  <si>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</si>
  <si>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</si>
  <si>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</si>
  <si>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</si>
  <si>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</si>
  <si>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</si>
  <si>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</si>
  <si>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</si>
  <si>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</si>
  <si>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</si>
  <si>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</si>
  <si>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</si>
  <si>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</si>
  <si>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</si>
  <si>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</si>
  <si>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</si>
  <si>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</si>
  <si>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</si>
  <si>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</si>
  <si>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</si>
  <si>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</si>
  <si>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</si>
  <si>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</si>
  <si>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</si>
  <si>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</si>
  <si>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</si>
  <si>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</si>
  <si>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</si>
  <si>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</si>
  <si>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</si>
  <si>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</si>
  <si>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</si>
  <si>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</si>
  <si>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</si>
  <si>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</si>
  <si>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</si>
  <si>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</si>
  <si>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</si>
  <si>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</si>
  <si>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</si>
  <si>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</si>
  <si>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</si>
  <si>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</si>
  <si>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</si>
  <si>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</si>
  <si>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</si>
  <si>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</si>
  <si>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</si>
  <si>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</si>
  <si>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</si>
  <si>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</si>
  <si>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</si>
  <si>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</si>
  <si>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</si>
  <si>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</si>
  <si>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</si>
  <si>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</si>
  <si>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</si>
  <si>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</si>
  <si>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</si>
  <si>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</si>
  <si>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</si>
  <si>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</si>
  <si>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</si>
  <si>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</si>
  <si>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</si>
  <si>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</si>
  <si>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</si>
  <si>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</si>
  <si>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</si>
  <si>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</si>
  <si>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</si>
  <si>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</si>
  <si>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</si>
  <si>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</si>
  <si>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</si>
  <si>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</si>
  <si>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</si>
  <si>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</si>
  <si>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</si>
  <si>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</si>
  <si>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</si>
  <si>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</si>
  <si>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</si>
  <si>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</si>
  <si>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</si>
  <si>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</si>
  <si>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</si>
  <si>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</si>
  <si>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</si>
  <si>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</si>
  <si>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</si>
  <si>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</si>
  <si>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</si>
  <si>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</si>
  <si>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</si>
  <si>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</si>
  <si>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</si>
  <si>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</si>
  <si>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</si>
  <si>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</si>
  <si>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</si>
  <si>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</si>
  <si>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</si>
  <si>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</si>
  <si>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</si>
  <si>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</si>
  <si>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</si>
  <si>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</si>
  <si>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</si>
  <si>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</si>
  <si>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</si>
  <si>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</si>
  <si>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</si>
  <si>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</si>
  <si>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</si>
  <si>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</si>
  <si>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</si>
  <si>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</si>
  <si>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</si>
  <si>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</si>
  <si>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</si>
  <si>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</si>
  <si>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</si>
  <si>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</si>
  <si>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</si>
  <si>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</si>
  <si>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</si>
  <si>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</si>
  <si>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</si>
  <si>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</si>
  <si>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</si>
  <si>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</si>
  <si>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</si>
  <si>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</si>
  <si>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</si>
  <si>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</si>
  <si>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</si>
  <si>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</si>
  <si>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</si>
  <si>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</si>
  <si>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</si>
  <si>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</si>
  <si>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</si>
  <si>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</si>
  <si>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</si>
  <si>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</si>
  <si>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</si>
  <si>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</si>
  <si>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</si>
  <si>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</si>
  <si>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</si>
  <si>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</si>
  <si>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</si>
  <si>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</si>
  <si>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</si>
  <si>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</si>
  <si>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</si>
  <si>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</si>
  <si>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</si>
  <si>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</si>
  <si>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</si>
  <si>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</si>
  <si>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</si>
  <si>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</si>
  <si>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</si>
  <si>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</si>
  <si>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</si>
  <si>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</si>
  <si>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</si>
  <si>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</si>
  <si>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</si>
  <si>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</si>
  <si>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</si>
  <si>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</si>
  <si>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</si>
  <si>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</si>
  <si>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</si>
  <si>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</si>
  <si>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</si>
  <si>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</si>
  <si>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</si>
  <si>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</si>
  <si>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</si>
  <si>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</si>
  <si>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</si>
  <si>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</si>
  <si>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</si>
  <si>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</si>
  <si>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</si>
  <si>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</si>
  <si>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</si>
  <si>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</si>
  <si>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</si>
  <si>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</si>
  <si>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</si>
  <si>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</si>
  <si>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</si>
  <si>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</si>
  <si>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</si>
  <si>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</si>
  <si>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</si>
  <si>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</si>
  <si>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</si>
  <si>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</si>
  <si>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</si>
  <si>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</si>
  <si>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</si>
  <si>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</si>
  <si>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</si>
  <si>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</si>
  <si>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</si>
  <si>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</si>
  <si>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</si>
  <si>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</si>
  <si>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</si>
  <si>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</si>
  <si>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</si>
  <si>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</si>
  <si>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</si>
  <si>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</si>
  <si>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</si>
  <si>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</si>
  <si>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</si>
  <si>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</si>
  <si>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</si>
  <si>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</si>
  <si>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</si>
  <si>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</si>
  <si>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</si>
  <si>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</si>
  <si>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</si>
  <si>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</si>
  <si>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</si>
  <si>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</si>
  <si>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</si>
  <si>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</si>
  <si>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</si>
  <si>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</si>
  <si>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</si>
  <si>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</si>
  <si>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</si>
  <si>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</si>
  <si>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</si>
  <si>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</si>
  <si>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</si>
  <si>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</si>
  <si>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</si>
  <si>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</si>
  <si>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</si>
  <si>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</si>
  <si>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</si>
  <si>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</si>
  <si>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</si>
  <si>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</si>
  <si>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</si>
  <si>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</si>
  <si>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</si>
  <si>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</si>
  <si>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</si>
  <si>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</si>
  <si>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</si>
  <si>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</si>
  <si>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</si>
  <si>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</si>
  <si>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</si>
  <si>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</si>
  <si>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</si>
  <si>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</si>
  <si>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</si>
  <si>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</si>
  <si>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</si>
  <si>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</si>
  <si>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</si>
  <si>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</si>
  <si>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</si>
  <si>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</si>
  <si>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</si>
  <si>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</si>
  <si>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</si>
  <si>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</si>
  <si>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</si>
  <si>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</si>
  <si>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</si>
  <si>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</si>
  <si>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</si>
  <si>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</si>
  <si>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</si>
  <si>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</si>
  <si>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</si>
  <si>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</si>
  <si>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</si>
  <si>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</si>
  <si>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</si>
  <si>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</si>
  <si>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</si>
  <si>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</si>
  <si>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</si>
  <si>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</si>
  <si>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</si>
  <si>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</si>
  <si>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</si>
  <si>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</si>
  <si>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</si>
  <si>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</si>
  <si>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</si>
  <si>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</si>
  <si>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</si>
  <si>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</si>
  <si>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</si>
  <si>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</si>
  <si>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</si>
  <si>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</si>
  <si>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</si>
  <si>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</si>
  <si>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</si>
  <si>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</si>
  <si>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</si>
  <si>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</si>
  <si>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</si>
  <si>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</si>
  <si>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</si>
  <si>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</si>
  <si>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</si>
  <si>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</si>
  <si>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</si>
  <si>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</si>
  <si>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</si>
  <si>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</si>
  <si>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</si>
  <si>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</si>
  <si>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</si>
  <si>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</si>
  <si>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</si>
  <si>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</si>
  <si>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</si>
  <si>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</si>
  <si>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</si>
  <si>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</si>
  <si>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</si>
  <si>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</si>
  <si>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</si>
  <si>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</si>
  <si>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</si>
  <si>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</si>
  <si>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</si>
  <si>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</si>
  <si>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</si>
  <si>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</si>
  <si>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</si>
  <si>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</si>
  <si>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</si>
  <si>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</si>
  <si>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</si>
  <si>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</si>
  <si>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</si>
  <si>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</si>
  <si>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</si>
  <si>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</si>
  <si>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</si>
  <si>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</si>
  <si>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</si>
  <si>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</si>
  <si>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</si>
  <si>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</si>
  <si>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</si>
  <si>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</si>
  <si>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</si>
  <si>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</si>
  <si>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</si>
  <si>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</si>
  <si>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</si>
  <si>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</si>
  <si>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</si>
  <si>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</si>
  <si>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</si>
  <si>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</si>
  <si>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</si>
  <si>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</si>
  <si>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</si>
  <si>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</si>
  <si>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</si>
  <si>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</si>
  <si>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</si>
  <si>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</si>
  <si>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</si>
  <si>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</si>
  <si>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</si>
  <si>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</si>
  <si>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</si>
  <si>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</si>
  <si>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</si>
  <si>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</si>
  <si>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</si>
  <si>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</si>
  <si>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</si>
  <si>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</si>
  <si>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</si>
  <si>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</si>
  <si>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</si>
  <si>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</si>
  <si>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</si>
  <si>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</si>
  <si>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</si>
  <si>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</si>
  <si>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</si>
  <si>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</si>
  <si>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</si>
  <si>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</si>
  <si>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</si>
  <si>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</si>
  <si>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</si>
  <si>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</si>
  <si>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</si>
  <si>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</si>
  <si>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</si>
  <si>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</si>
  <si>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</si>
  <si>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</si>
  <si>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</si>
  <si>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</si>
  <si>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</si>
  <si>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</si>
  <si>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</si>
  <si>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</si>
  <si>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</si>
  <si>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</si>
  <si>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</si>
  <si>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</si>
  <si>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</si>
  <si>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</si>
  <si>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</si>
  <si>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</si>
  <si>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</si>
  <si>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</si>
  <si>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</si>
  <si>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</si>
  <si>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</si>
  <si>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</si>
  <si>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</si>
  <si>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</si>
  <si>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</si>
  <si>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</si>
  <si>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</si>
  <si>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</si>
  <si>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</si>
  <si>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</si>
  <si>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</si>
  <si>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</si>
  <si>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</si>
  <si>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</si>
  <si>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</si>
  <si>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</si>
  <si>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</si>
  <si>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</si>
  <si>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</si>
  <si>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</si>
  <si>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</si>
  <si>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</si>
  <si>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</si>
  <si>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</si>
  <si>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</si>
  <si>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</si>
  <si>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</si>
  <si>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</si>
  <si>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</si>
  <si>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</si>
  <si>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</si>
  <si>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</si>
  <si>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</si>
  <si>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</si>
  <si>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</si>
  <si>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</si>
  <si>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</si>
  <si>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</si>
  <si>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</si>
  <si>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</si>
  <si>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</si>
  <si>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</si>
  <si>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</si>
  <si>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</si>
  <si>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</si>
  <si>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</si>
  <si>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</si>
  <si>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</si>
  <si>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</si>
  <si>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</si>
  <si>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</si>
  <si>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</si>
  <si>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</si>
  <si>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</si>
  <si>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</si>
  <si>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</si>
  <si>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</si>
  <si>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</si>
  <si>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</si>
  <si>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</si>
  <si>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</si>
  <si>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</si>
  <si>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</si>
  <si>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</si>
  <si>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</si>
  <si>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</si>
  <si>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</si>
  <si>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</si>
  <si>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</si>
  <si>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</si>
  <si>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</si>
  <si>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</si>
  <si>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</si>
  <si>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</si>
  <si>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</si>
  <si>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</si>
  <si>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</si>
  <si>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</si>
  <si>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</si>
  <si>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</si>
  <si>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</si>
  <si>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</si>
  <si>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</si>
  <si>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</si>
  <si>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</si>
  <si>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</si>
  <si>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</si>
  <si>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</si>
  <si>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</si>
  <si>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</si>
  <si>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</si>
  <si>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</si>
  <si>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</si>
  <si>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</si>
  <si>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</si>
  <si>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</si>
  <si>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</si>
  <si>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</si>
  <si>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</si>
  <si>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</si>
  <si>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</si>
  <si>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</si>
  <si>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</si>
  <si>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</si>
  <si>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</si>
  <si>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</si>
  <si>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</si>
  <si>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</si>
  <si>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</si>
  <si>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</si>
  <si>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</si>
  <si>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</si>
  <si>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</si>
  <si>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</si>
  <si>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</si>
  <si>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</si>
  <si>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</si>
  <si>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</si>
  <si>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</si>
  <si>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</si>
  <si>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</si>
  <si>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</si>
  <si>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</si>
  <si>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</si>
  <si>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</si>
  <si>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</si>
  <si>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</si>
  <si>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</si>
  <si>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</si>
  <si>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</si>
  <si>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</si>
  <si>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</si>
  <si>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</si>
  <si>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</si>
  <si>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</si>
  <si>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</si>
  <si>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</si>
  <si>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</si>
  <si>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</si>
  <si>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</si>
  <si>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</si>
  <si>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</si>
  <si>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</si>
  <si>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</si>
  <si>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</si>
  <si>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</si>
  <si>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</si>
  <si>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</si>
  <si>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</si>
  <si>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</si>
  <si>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</si>
  <si>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</si>
  <si>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</si>
  <si>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</si>
  <si>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</si>
  <si>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</si>
  <si>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</si>
  <si>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</si>
  <si>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</si>
  <si>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</si>
  <si>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</si>
  <si>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</si>
  <si>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</si>
  <si>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</si>
  <si>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</si>
  <si>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</si>
  <si>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</si>
  <si>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</si>
  <si>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</si>
  <si>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</si>
  <si>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</si>
  <si>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</si>
  <si>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</si>
  <si>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</si>
  <si>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</si>
  <si>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</si>
  <si>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</si>
  <si>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</si>
  <si>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</si>
  <si>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</si>
  <si>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</si>
  <si>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</si>
  <si>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</si>
  <si>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</si>
  <si>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</si>
  <si>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</si>
  <si>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</si>
  <si>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</si>
  <si>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</si>
  <si>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</si>
  <si>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</si>
  <si>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</si>
  <si>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</si>
  <si>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</si>
  <si>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</si>
  <si>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</si>
  <si>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</si>
  <si>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</si>
  <si>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</si>
  <si>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</si>
  <si>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</si>
  <si>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</si>
  <si>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</si>
  <si>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</si>
  <si>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</si>
  <si>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</si>
  <si>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</si>
  <si>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</si>
  <si>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</si>
  <si>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</si>
  <si>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</si>
  <si>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</si>
  <si>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</si>
  <si>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</si>
  <si>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</si>
  <si>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</si>
  <si>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</si>
  <si>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</si>
  <si>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</si>
  <si>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</si>
  <si>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</si>
  <si>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</si>
  <si>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</si>
  <si>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</si>
  <si>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</si>
  <si>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</si>
  <si>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</si>
  <si>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</si>
  <si>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</si>
  <si>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</si>
  <si>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</si>
  <si>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</si>
  <si>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</si>
  <si>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</si>
  <si>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</si>
  <si>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</si>
  <si>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</si>
  <si>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</si>
  <si>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</si>
  <si>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</si>
  <si>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</si>
  <si>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</si>
  <si>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</si>
  <si>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</si>
  <si>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</si>
  <si>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</si>
  <si>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</si>
  <si>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</si>
  <si>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</si>
  <si>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</si>
  <si>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</si>
  <si>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</si>
  <si>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</si>
  <si>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</si>
  <si>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</si>
  <si>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</si>
  <si>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</si>
  <si>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</si>
  <si>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</si>
  <si>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</si>
  <si>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</si>
  <si>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</si>
  <si>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</si>
  <si>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</si>
  <si>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</si>
  <si>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</si>
  <si>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</si>
  <si>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</si>
  <si>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</si>
  <si>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</si>
  <si>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</si>
  <si>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</si>
  <si>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</si>
  <si>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</si>
  <si>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</si>
  <si>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</si>
  <si>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</si>
  <si>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</si>
  <si>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</si>
  <si>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</si>
  <si>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</si>
  <si>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</si>
  <si>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</si>
  <si>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</si>
  <si>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</si>
  <si>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</si>
  <si>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</si>
  <si>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</si>
  <si>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</si>
  <si>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</si>
  <si>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</si>
  <si>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</si>
  <si>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</si>
  <si>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</si>
  <si>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</si>
  <si>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</si>
  <si>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</si>
  <si>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</si>
  <si>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</si>
  <si>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</si>
  <si>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</si>
  <si>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</si>
  <si>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</si>
  <si>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</si>
  <si>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</si>
  <si>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</si>
  <si>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</si>
  <si>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</si>
  <si>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</si>
  <si>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</si>
  <si>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</si>
  <si>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</si>
  <si>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</si>
  <si>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</si>
  <si>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</si>
  <si>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</si>
  <si>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</si>
  <si>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</si>
  <si>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</si>
  <si>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</si>
  <si>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</si>
  <si>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</si>
  <si>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</si>
  <si>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</si>
  <si>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</si>
  <si>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</si>
  <si>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</si>
  <si>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</si>
  <si>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</si>
  <si>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</si>
  <si>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</si>
  <si>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</si>
  <si>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</si>
  <si>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</si>
  <si>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</si>
  <si>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</si>
  <si>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</si>
  <si>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</si>
  <si>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</si>
  <si>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</si>
  <si>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</si>
  <si>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</si>
  <si>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</si>
  <si>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</si>
  <si>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</si>
  <si>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</si>
  <si>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</si>
  <si>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</si>
  <si>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</si>
  <si>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</si>
  <si>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</si>
  <si>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</si>
  <si>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</si>
  <si>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</si>
  <si>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</si>
  <si>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</si>
  <si>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</si>
  <si>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</si>
  <si>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</si>
  <si>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</si>
  <si>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</si>
  <si>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</si>
  <si>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</si>
  <si>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</si>
  <si>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</si>
  <si>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</si>
  <si>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</si>
  <si>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</si>
  <si>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</si>
  <si>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</si>
  <si>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</si>
  <si>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</si>
  <si>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</si>
  <si>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</si>
  <si>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</si>
  <si>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</si>
  <si>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</si>
  <si>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</si>
  <si>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</si>
  <si>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</si>
  <si>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</si>
  <si>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</si>
  <si>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</si>
  <si>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</si>
  <si>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</si>
  <si>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</si>
  <si>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</si>
  <si>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</si>
  <si>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</si>
  <si>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</si>
  <si>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</si>
  <si>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</si>
  <si>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</si>
  <si>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</si>
  <si>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</si>
  <si>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</si>
  <si>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</si>
  <si>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</si>
  <si>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</si>
  <si>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</si>
  <si>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</si>
  <si>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</si>
  <si>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</si>
  <si>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</si>
  <si>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</si>
  <si>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</si>
  <si>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</si>
  <si>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</si>
  <si>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</si>
  <si>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</si>
  <si>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</si>
  <si>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</si>
  <si>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</si>
  <si>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</si>
  <si>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</si>
  <si>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</si>
  <si>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</si>
  <si>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</si>
  <si>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</si>
  <si>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</si>
  <si>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</si>
  <si>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</si>
  <si>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</si>
  <si>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</si>
  <si>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</si>
  <si>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</si>
  <si>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</si>
  <si>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</si>
  <si>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</si>
  <si>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</si>
  <si>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</si>
  <si>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</si>
  <si>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</si>
  <si>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</si>
  <si>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</si>
  <si>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</si>
  <si>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</si>
  <si>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</si>
  <si>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</si>
  <si>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</si>
  <si>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</si>
  <si>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</si>
  <si>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</si>
  <si>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</si>
  <si>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</si>
  <si>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</si>
  <si>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</si>
  <si>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</si>
  <si>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</si>
  <si>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</si>
  <si>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</si>
  <si>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</si>
  <si>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</si>
  <si>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</si>
  <si>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</si>
  <si>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</si>
  <si>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</si>
  <si>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</si>
  <si>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</si>
  <si>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</si>
  <si>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</si>
  <si>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</si>
  <si>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</si>
  <si>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</si>
  <si>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</si>
  <si>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</si>
  <si>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</si>
  <si>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</si>
  <si>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</si>
  <si>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</si>
  <si>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</si>
  <si>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</si>
  <si>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</si>
  <si>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</si>
  <si>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</si>
  <si>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</si>
  <si>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</si>
  <si>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</si>
  <si>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</si>
  <si>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</si>
  <si>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</si>
  <si>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</si>
  <si>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</si>
  <si>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</si>
  <si>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</si>
  <si>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</si>
  <si>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</si>
  <si>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</si>
  <si>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</si>
  <si>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</si>
  <si>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</si>
  <si>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</si>
  <si>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</si>
  <si>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</si>
  <si>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</si>
  <si>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</si>
  <si>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</si>
  <si>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</si>
  <si>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</si>
  <si>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</si>
  <si>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</si>
  <si>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</si>
  <si>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</si>
  <si>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</si>
  <si>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</si>
  <si>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</si>
  <si>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</si>
  <si>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</si>
  <si>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</si>
  <si>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</si>
  <si>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</si>
  <si>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</si>
  <si>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</si>
  <si>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</si>
  <si>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</si>
  <si>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</si>
  <si>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</si>
  <si>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</si>
  <si>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</si>
  <si>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</si>
  <si>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</si>
  <si>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</si>
  <si>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</si>
  <si>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</si>
  <si>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</si>
  <si>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</si>
  <si>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</si>
  <si>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</si>
  <si>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</si>
  <si>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</si>
  <si>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</si>
  <si>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</si>
  <si>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</si>
  <si>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</si>
  <si>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</si>
  <si>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</si>
  <si>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</si>
  <si>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</si>
  <si>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</si>
  <si>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</si>
  <si>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</si>
  <si>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</si>
  <si>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</si>
  <si>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</si>
  <si>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</si>
  <si>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</si>
  <si>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</si>
  <si>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</si>
  <si>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</si>
  <si>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</si>
  <si>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</si>
  <si>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</si>
  <si>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</si>
  <si>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</si>
  <si>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</si>
  <si>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</si>
  <si>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</si>
  <si>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</si>
  <si>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</si>
  <si>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</si>
  <si>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</si>
  <si>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</si>
  <si>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</si>
  <si>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</si>
  <si>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</si>
  <si>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</si>
  <si>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</si>
  <si>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</si>
  <si>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</si>
  <si>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</si>
  <si>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</si>
  <si>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</si>
  <si>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</si>
  <si>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</si>
  <si>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</si>
  <si>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</si>
  <si>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</si>
  <si>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</si>
  <si>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</si>
  <si>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</si>
  <si>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</si>
  <si>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</si>
  <si>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</si>
  <si>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</si>
  <si>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</si>
  <si>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</si>
  <si>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</si>
  <si>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</si>
  <si>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</si>
  <si>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</si>
  <si>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</si>
  <si>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</si>
  <si>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</si>
  <si>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</si>
  <si>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</si>
  <si>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</si>
  <si>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</si>
  <si>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</si>
  <si>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</si>
  <si>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</si>
  <si>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</si>
  <si>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</si>
  <si>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</si>
  <si>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</si>
  <si>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</si>
  <si>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</si>
  <si>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</si>
  <si>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</si>
  <si>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</si>
  <si>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</si>
  <si>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</si>
  <si>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</si>
  <si>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</si>
  <si>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</si>
  <si>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</si>
  <si>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</si>
  <si>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</si>
  <si>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</si>
  <si>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</si>
  <si>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</si>
  <si>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</si>
  <si>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</si>
  <si>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</si>
  <si>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</si>
  <si>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</si>
  <si>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</si>
  <si>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</si>
  <si>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</si>
  <si>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</si>
  <si>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</si>
  <si>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</si>
  <si>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</si>
  <si>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</si>
  <si>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</si>
  <si>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</si>
  <si>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</si>
  <si>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</si>
  <si>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</si>
  <si>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</si>
  <si>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</si>
  <si>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</si>
  <si>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</si>
  <si>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</si>
  <si>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</si>
  <si>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</si>
  <si>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</si>
  <si>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</si>
  <si>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</si>
  <si>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</si>
  <si>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</si>
  <si>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</si>
  <si>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</si>
  <si>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</si>
  <si>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</si>
  <si>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</si>
  <si>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</si>
  <si>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</si>
  <si>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</si>
  <si>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</si>
  <si>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</si>
  <si>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</si>
  <si>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</si>
  <si>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</si>
  <si>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</si>
  <si>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</si>
  <si>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</si>
  <si>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</si>
  <si>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</si>
  <si>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</si>
  <si>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</si>
  <si>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</si>
  <si>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</si>
  <si>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</si>
  <si>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</si>
  <si>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</si>
  <si>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</si>
  <si>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</si>
  <si>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</si>
  <si>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</si>
  <si>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</si>
  <si>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</si>
  <si>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</si>
  <si>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</si>
  <si>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</si>
  <si>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</si>
  <si>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</si>
  <si>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</si>
  <si>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</si>
  <si>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</si>
  <si>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</si>
  <si>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</si>
  <si>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</si>
  <si>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</si>
  <si>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</si>
  <si>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</si>
  <si>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</si>
  <si>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</si>
  <si>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</si>
  <si>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</si>
  <si>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</si>
  <si>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</si>
  <si>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</si>
  <si>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</si>
  <si>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</si>
  <si>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</si>
  <si>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</si>
  <si>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</si>
  <si>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</si>
  <si>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</si>
  <si>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</si>
  <si>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</si>
  <si>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</si>
  <si>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</si>
  <si>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</si>
  <si>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</si>
  <si>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</si>
  <si>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</si>
  <si>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</si>
  <si>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</si>
  <si>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</si>
  <si>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</si>
  <si>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</si>
  <si>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</si>
  <si>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</si>
  <si>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</si>
  <si>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</si>
  <si>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</si>
  <si>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</si>
  <si>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</si>
  <si>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</si>
  <si>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</si>
  <si>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</si>
  <si>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</si>
  <si>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</si>
  <si>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</si>
  <si>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</si>
  <si>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</si>
  <si>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</si>
  <si>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</si>
  <si>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</si>
  <si>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</si>
  <si>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</si>
  <si>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</si>
  <si>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</si>
  <si>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</si>
  <si>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</si>
  <si>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</si>
  <si>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</si>
  <si>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</si>
  <si>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</si>
  <si>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</si>
  <si>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</si>
  <si>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</si>
  <si>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</si>
  <si>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</si>
  <si>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</si>
  <si>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</si>
  <si>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</si>
  <si>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</si>
  <si>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</si>
  <si>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</si>
  <si>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</si>
  <si>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</si>
  <si>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</si>
  <si>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</si>
  <si>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</si>
  <si>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</si>
  <si>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</si>
  <si>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</si>
  <si>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</si>
  <si>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</si>
  <si>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</si>
  <si>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</si>
  <si>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</si>
  <si>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</si>
  <si>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</si>
  <si>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</si>
  <si>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</si>
  <si>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</si>
  <si>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</si>
  <si>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</si>
  <si>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</si>
  <si>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</si>
  <si>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</si>
  <si>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</si>
  <si>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</si>
  <si>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</si>
  <si>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</si>
  <si>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</si>
  <si>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</si>
  <si>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</si>
  <si>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</si>
  <si>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</si>
  <si>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</si>
  <si>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</si>
  <si>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</si>
  <si>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</si>
  <si>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</si>
  <si>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</si>
  <si>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</si>
  <si>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</si>
  <si>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</si>
  <si>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</si>
  <si>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</si>
  <si>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</si>
  <si>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</si>
  <si>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</si>
  <si>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</si>
  <si>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</si>
  <si>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</si>
  <si>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</si>
  <si>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</si>
  <si>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</si>
  <si>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</si>
  <si>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</si>
  <si>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</si>
  <si>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</si>
  <si>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</si>
  <si>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</si>
  <si>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</si>
  <si>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</si>
  <si>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</si>
  <si>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</si>
  <si>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</si>
  <si>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</si>
  <si>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</si>
  <si>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</si>
  <si>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</si>
  <si>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</si>
  <si>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</si>
  <si>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</si>
  <si>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</si>
  <si>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</si>
  <si>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</si>
  <si>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</si>
  <si>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</si>
  <si>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</si>
  <si>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</si>
  <si>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</si>
  <si>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</si>
  <si>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</si>
  <si>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</si>
  <si>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</si>
  <si>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</si>
  <si>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</si>
  <si>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</si>
  <si>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</si>
  <si>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</si>
  <si>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</si>
  <si>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</si>
  <si>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</si>
  <si>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</si>
  <si>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</si>
  <si>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</si>
  <si>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</si>
  <si>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</si>
  <si>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</si>
  <si>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</si>
  <si>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</si>
  <si>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</si>
  <si>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</si>
  <si>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</si>
  <si>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</si>
  <si>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</si>
  <si>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</si>
  <si>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</si>
  <si>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</si>
  <si>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</si>
  <si>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</si>
  <si>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</si>
  <si>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</si>
  <si>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</si>
  <si>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</si>
  <si>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</si>
  <si>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</si>
  <si>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</si>
  <si>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</si>
  <si>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</si>
  <si>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</si>
  <si>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</si>
  <si>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</si>
  <si>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</si>
  <si>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</si>
  <si>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</si>
  <si>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</si>
  <si>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</si>
  <si>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</si>
  <si>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</si>
  <si>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</si>
  <si>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</si>
  <si>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</si>
  <si>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</si>
  <si>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</si>
  <si>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</si>
  <si>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</si>
  <si>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</si>
  <si>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</si>
  <si>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</si>
  <si>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</si>
  <si>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</si>
  <si>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</si>
  <si>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</si>
  <si>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</si>
  <si>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</si>
  <si>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</si>
  <si>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</si>
  <si>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</si>
  <si>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</si>
  <si>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</si>
  <si>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</si>
  <si>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</si>
  <si>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</si>
  <si>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</si>
  <si>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</si>
  <si>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</si>
  <si>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</si>
  <si>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</si>
  <si>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</si>
  <si>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</si>
  <si>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</si>
  <si>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</si>
  <si>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</si>
  <si>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</si>
  <si>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</si>
  <si>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</si>
  <si>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</si>
  <si>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</si>
  <si>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</si>
  <si>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</si>
  <si>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</si>
  <si>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</si>
  <si>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</si>
  <si>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</si>
  <si>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</si>
  <si>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</si>
  <si>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</si>
  <si>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</si>
  <si>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</si>
  <si>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</si>
  <si>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</si>
  <si>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</si>
  <si>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</si>
  <si>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</si>
  <si>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</si>
  <si>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</si>
  <si>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</si>
  <si>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</si>
  <si>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</si>
  <si>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</si>
  <si>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</si>
  <si>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</si>
  <si>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</si>
  <si>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</si>
  <si>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</si>
  <si>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</si>
  <si>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</si>
  <si>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</si>
  <si>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</si>
  <si>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</si>
  <si>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</si>
  <si>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</si>
  <si>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</si>
  <si>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</si>
  <si>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</si>
  <si>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</si>
  <si>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</si>
  <si>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</si>
  <si>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</si>
  <si>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</si>
  <si>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</si>
  <si>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</si>
  <si>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</si>
  <si>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</si>
  <si>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</si>
  <si>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</si>
  <si>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</si>
  <si>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</si>
  <si>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</si>
  <si>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</si>
  <si>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</si>
  <si>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</si>
  <si>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</si>
  <si>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</si>
  <si>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</si>
  <si>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</si>
  <si>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</si>
  <si>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</si>
  <si>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</si>
  <si>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</si>
  <si>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</si>
  <si>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</si>
  <si>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</si>
  <si>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</si>
  <si>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</si>
  <si>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</si>
  <si>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</si>
  <si>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</si>
  <si>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</si>
  <si>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</si>
  <si>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</si>
  <si>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</si>
  <si>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</si>
  <si>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</si>
  <si>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</si>
  <si>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</si>
  <si>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</si>
  <si>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</si>
  <si>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</si>
  <si>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</si>
  <si>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</si>
  <si>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</si>
  <si>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</si>
  <si>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</si>
  <si>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</si>
  <si>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</si>
  <si>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</si>
  <si>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</si>
  <si>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</si>
  <si>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</si>
  <si>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</si>
  <si>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</si>
  <si>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</si>
  <si>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</si>
  <si>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</si>
  <si>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</si>
  <si>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</si>
  <si>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</si>
  <si>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</si>
  <si>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</si>
  <si>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</si>
  <si>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</si>
  <si>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</si>
  <si>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</si>
  <si>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</si>
  <si>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</si>
  <si>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</si>
  <si>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</si>
  <si>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</si>
  <si>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</si>
  <si>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</si>
  <si>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</si>
  <si>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</si>
  <si>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</si>
  <si>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</si>
  <si>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</si>
  <si>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</si>
  <si>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</si>
  <si>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</si>
  <si>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</si>
  <si>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</si>
  <si>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</si>
  <si>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</si>
  <si>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</si>
  <si>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</si>
  <si>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</si>
  <si>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</si>
  <si>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</si>
  <si>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</si>
  <si>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</si>
  <si>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</si>
  <si>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</si>
  <si>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</si>
  <si>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</si>
  <si>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</si>
  <si>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</si>
  <si>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</si>
  <si>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</si>
  <si>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</si>
  <si>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</si>
  <si>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</si>
  <si>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</si>
  <si>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</si>
  <si>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</si>
  <si>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</si>
  <si>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</si>
  <si>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</si>
  <si>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</si>
  <si>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</si>
  <si>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</si>
  <si>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</si>
  <si>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</si>
  <si>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</si>
  <si>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</si>
  <si>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</si>
  <si>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</si>
  <si>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</si>
  <si>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</si>
  <si>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</si>
  <si>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</si>
  <si>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</si>
  <si>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</si>
  <si>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</si>
  <si>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</si>
  <si>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</si>
  <si>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</si>
  <si>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</si>
  <si>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</si>
  <si>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</si>
  <si>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</si>
  <si>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</si>
  <si>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</si>
  <si>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</si>
  <si>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</si>
  <si>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</si>
  <si>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</si>
  <si>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</si>
  <si>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</si>
  <si>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</si>
  <si>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</si>
  <si>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</si>
  <si>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</si>
  <si>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</si>
  <si>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</si>
  <si>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</si>
  <si>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</si>
  <si>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</si>
  <si>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</si>
  <si>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</si>
  <si>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</si>
  <si>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</si>
  <si>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</si>
  <si>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</si>
  <si>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</si>
  <si>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</si>
  <si>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</si>
  <si>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</si>
  <si>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</si>
  <si>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</si>
  <si>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</si>
  <si>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</si>
  <si>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</si>
  <si>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</si>
  <si>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</si>
  <si>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</si>
  <si>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</si>
  <si>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</si>
  <si>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</si>
  <si>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</si>
  <si>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</si>
  <si>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</si>
  <si>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</si>
  <si>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</si>
  <si>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</si>
  <si>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</si>
  <si>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</si>
  <si>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</si>
  <si>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</si>
  <si>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</si>
  <si>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</si>
  <si>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</si>
  <si>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</si>
  <si>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</si>
  <si>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</si>
  <si>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</si>
  <si>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</si>
  <si>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</si>
  <si>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</si>
  <si>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</si>
  <si>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</si>
  <si>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</si>
  <si>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</si>
  <si>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</si>
  <si>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</si>
  <si>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</si>
  <si>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</si>
  <si>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</si>
  <si>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</si>
  <si>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</si>
  <si>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</si>
  <si>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</si>
  <si>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</si>
  <si>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</si>
  <si>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</si>
  <si>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</si>
  <si>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</si>
  <si>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</si>
  <si>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</si>
  <si>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</si>
  <si>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</si>
  <si>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</si>
  <si>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</si>
  <si>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</si>
  <si>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</si>
  <si>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</si>
  <si>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</si>
  <si>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</si>
  <si>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</si>
  <si>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</si>
  <si>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</si>
  <si>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</si>
  <si>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</si>
  <si>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</si>
  <si>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</si>
  <si>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</si>
  <si>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</si>
  <si>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</si>
  <si>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</si>
  <si>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</si>
  <si>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</si>
  <si>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</si>
  <si>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</si>
  <si>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</si>
  <si>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</si>
  <si>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</si>
  <si>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</si>
  <si>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</si>
  <si>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</si>
  <si>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</si>
  <si>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</si>
  <si>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</si>
  <si>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</si>
  <si>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</si>
  <si>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</si>
  <si>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</si>
  <si>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</si>
  <si>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</si>
  <si>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</si>
  <si>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</si>
  <si>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</si>
  <si>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</si>
  <si>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</si>
  <si>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</si>
  <si>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</si>
  <si>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</si>
  <si>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</si>
  <si>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</si>
  <si>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</si>
  <si>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</si>
  <si>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</si>
  <si>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</si>
  <si>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</si>
  <si>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</si>
  <si>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</si>
  <si>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</si>
  <si>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</si>
  <si>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</si>
  <si>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</si>
  <si>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</si>
  <si>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</si>
  <si>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</si>
  <si>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</si>
  <si>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</si>
  <si>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</si>
  <si>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</si>
  <si>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</si>
  <si>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</si>
  <si>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</si>
  <si>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</si>
  <si>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</si>
  <si>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</si>
  <si>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</si>
  <si>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</si>
  <si>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</si>
  <si>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</si>
  <si>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</si>
  <si>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</si>
  <si>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</si>
  <si>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</si>
  <si>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</si>
  <si>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</si>
  <si>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</si>
  <si>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</si>
  <si>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</si>
  <si>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</si>
  <si>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</si>
  <si>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</si>
  <si>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</si>
  <si>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</si>
  <si>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</si>
  <si>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</si>
  <si>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</si>
  <si>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</si>
  <si>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</si>
  <si>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</si>
  <si>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</si>
  <si>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</si>
  <si>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</si>
  <si>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</si>
  <si>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</si>
  <si>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</si>
  <si>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</si>
  <si>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</si>
  <si>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</si>
  <si>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</si>
  <si>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</si>
  <si>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</si>
  <si>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</si>
  <si>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</si>
  <si>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</si>
  <si>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</si>
  <si>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</si>
  <si>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</si>
  <si>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</si>
  <si>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</si>
  <si>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</si>
  <si>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</si>
  <si>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</si>
  <si>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</si>
  <si>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</si>
  <si>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</si>
  <si>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</si>
  <si>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</si>
  <si>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</si>
  <si>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</si>
  <si>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</si>
  <si>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</si>
  <si>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</si>
  <si>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</si>
  <si>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</si>
  <si>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</si>
  <si>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</si>
  <si>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</si>
  <si>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</si>
  <si>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</si>
  <si>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</si>
  <si>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</si>
  <si>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</si>
  <si>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</si>
  <si>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</si>
  <si>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</si>
  <si>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</si>
  <si>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</si>
  <si>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</si>
  <si>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</si>
  <si>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</si>
  <si>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</si>
  <si>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</si>
  <si>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</si>
  <si>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</si>
  <si>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</si>
  <si>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</si>
  <si>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</si>
  <si>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</si>
  <si>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</si>
  <si>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</si>
  <si>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</si>
  <si>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</si>
  <si>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</si>
  <si>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</si>
  <si>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</si>
  <si>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</si>
  <si>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</si>
  <si>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</si>
  <si>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</si>
  <si>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</si>
  <si>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</si>
  <si>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</si>
  <si>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</si>
  <si>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</si>
  <si>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</si>
  <si>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</si>
  <si>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</si>
  <si>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</si>
  <si>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</si>
  <si>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</si>
  <si>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</si>
  <si>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</si>
  <si>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</si>
  <si>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</si>
  <si>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</si>
  <si>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</si>
  <si>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</si>
  <si>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</si>
  <si>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</si>
  <si>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</si>
  <si>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</si>
  <si>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</si>
  <si>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</si>
  <si>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</si>
  <si>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</si>
  <si>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</si>
  <si>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</si>
  <si>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</si>
  <si>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</si>
  <si>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</si>
  <si>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</si>
  <si>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</si>
  <si>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</si>
  <si>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</si>
  <si>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</si>
  <si>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</si>
  <si>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</si>
  <si>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</si>
  <si>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</si>
  <si>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</si>
  <si>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</si>
  <si>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</si>
  <si>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</si>
  <si>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</si>
  <si>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</si>
  <si>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</si>
  <si>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</si>
  <si>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</si>
  <si>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</si>
  <si>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</si>
  <si>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</si>
  <si>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</si>
  <si>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</si>
  <si>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</si>
  <si>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</si>
  <si>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</si>
  <si>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</si>
  <si>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</si>
  <si>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</si>
  <si>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</si>
  <si>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</si>
  <si>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</si>
  <si>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</si>
  <si>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</si>
  <si>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</si>
  <si>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</si>
  <si>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</si>
  <si>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</si>
  <si>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</si>
  <si>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</si>
  <si>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</si>
  <si>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</si>
  <si>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</si>
  <si>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</si>
  <si>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</si>
  <si>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</si>
  <si>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</si>
  <si>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</si>
  <si>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</si>
  <si>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</si>
  <si>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</si>
  <si>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</si>
  <si>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</si>
  <si>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</si>
  <si>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</si>
  <si>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</si>
  <si>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</si>
  <si>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</si>
  <si>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</si>
  <si>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</si>
  <si>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</si>
  <si>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</si>
  <si>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</si>
  <si>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</si>
  <si>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</si>
  <si>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</si>
  <si>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</si>
  <si>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</si>
  <si>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</si>
  <si>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</si>
  <si>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</si>
  <si>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</si>
  <si>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</si>
  <si>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</si>
  <si>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</si>
  <si>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</si>
  <si>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</si>
  <si>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</si>
  <si>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</si>
  <si>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</si>
  <si>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</si>
  <si>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</si>
  <si>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</si>
  <si>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</si>
  <si>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</si>
  <si>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</si>
  <si>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</si>
  <si>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</si>
  <si>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</si>
  <si>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</si>
  <si>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</si>
  <si>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</si>
  <si>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</si>
  <si>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</si>
  <si>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</si>
  <si>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</si>
  <si>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</si>
  <si>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</si>
  <si>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</si>
  <si>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</si>
  <si>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</si>
  <si>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</si>
  <si>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</si>
  <si>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</si>
  <si>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</si>
  <si>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</si>
  <si>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</si>
  <si>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</si>
  <si>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</si>
  <si>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</si>
  <si>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</si>
  <si>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</si>
  <si>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</si>
  <si>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</si>
  <si>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</si>
  <si>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</si>
  <si>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</si>
  <si>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</si>
  <si>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</si>
  <si>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</si>
  <si>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</si>
  <si>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</si>
  <si>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</si>
  <si>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</si>
  <si>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</si>
  <si>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</si>
  <si>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</si>
  <si>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</si>
  <si>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</si>
  <si>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</si>
  <si>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</si>
  <si>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</si>
  <si>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</si>
  <si>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</si>
  <si>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</si>
  <si>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</si>
  <si>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</si>
  <si>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</si>
  <si>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</si>
  <si>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</si>
  <si>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</si>
  <si>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</si>
  <si>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</si>
  <si>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</si>
  <si>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</si>
  <si>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</si>
  <si>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</si>
  <si>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</si>
  <si>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</si>
  <si>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</si>
  <si>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</si>
  <si>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</si>
  <si>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</si>
  <si>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</si>
  <si>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</si>
  <si>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</si>
  <si>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</si>
  <si>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</si>
  <si>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</si>
  <si>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</si>
  <si>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</si>
  <si>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</si>
  <si>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</si>
  <si>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</si>
  <si>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</si>
  <si>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</si>
  <si>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</si>
  <si>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</si>
  <si>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</si>
  <si>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</si>
  <si>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</si>
  <si>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</si>
  <si>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</si>
  <si>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</si>
  <si>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</si>
  <si>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</si>
  <si>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</si>
  <si>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</si>
  <si>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</si>
  <si>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</si>
  <si>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</si>
  <si>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</si>
  <si>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</si>
  <si>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</si>
  <si>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</si>
  <si>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</si>
  <si>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</si>
  <si>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</si>
  <si>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</si>
  <si>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</si>
  <si>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</si>
  <si>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</si>
  <si>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</si>
  <si>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</si>
  <si>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</si>
  <si>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</si>
  <si>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</si>
  <si>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</si>
  <si>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</si>
  <si>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</si>
  <si>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</si>
  <si>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</si>
  <si>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</si>
  <si>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</si>
  <si>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</si>
  <si>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</si>
  <si>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</si>
  <si>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</si>
  <si>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</si>
  <si>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</si>
  <si>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</si>
  <si>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</si>
  <si>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</si>
  <si>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</si>
  <si>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</si>
  <si>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</si>
  <si>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</si>
  <si>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</si>
  <si>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</si>
  <si>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</si>
  <si>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</si>
  <si>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</si>
  <si>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</si>
  <si>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</si>
  <si>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</si>
  <si>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</si>
  <si>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</si>
  <si>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</si>
  <si>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</si>
  <si>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</si>
  <si>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</si>
  <si>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</si>
  <si>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</si>
  <si>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</si>
  <si>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</si>
  <si>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</si>
  <si>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</si>
  <si>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</si>
  <si>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</si>
  <si>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</si>
  <si>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</si>
  <si>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</si>
  <si>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</si>
  <si>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</si>
  <si>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</si>
  <si>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</si>
  <si>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</si>
  <si>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</si>
  <si>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</si>
  <si>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</si>
  <si>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</si>
  <si>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</si>
  <si>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</si>
  <si>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</si>
  <si>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</si>
  <si>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</si>
  <si>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</si>
  <si>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</si>
  <si>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</si>
  <si>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</si>
  <si>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</si>
  <si>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</si>
  <si>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</si>
  <si>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</si>
  <si>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</si>
  <si>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</si>
  <si>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</si>
  <si>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</si>
  <si>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</si>
  <si>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</si>
  <si>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</si>
  <si>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</si>
  <si>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</si>
  <si>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</si>
  <si>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</si>
  <si>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</si>
  <si>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</si>
  <si>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</si>
  <si>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</si>
  <si>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</si>
  <si>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</si>
  <si>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</si>
  <si>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</si>
  <si>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</si>
  <si>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</si>
  <si>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</si>
  <si>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</si>
  <si>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</si>
  <si>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</si>
  <si>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</si>
  <si>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</si>
  <si>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</si>
  <si>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</si>
  <si>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</si>
  <si>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</si>
  <si>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</si>
  <si>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</si>
  <si>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</si>
  <si>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</si>
  <si>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</si>
  <si>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</si>
  <si>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</si>
  <si>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</si>
  <si>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</si>
  <si>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</si>
  <si>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</si>
  <si>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</si>
  <si>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</si>
  <si>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</si>
  <si>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</si>
  <si>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</si>
  <si>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</si>
  <si>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</si>
  <si>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</si>
  <si>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</si>
  <si>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</si>
  <si>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</si>
  <si>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</si>
  <si>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</si>
  <si>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</si>
  <si>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</si>
  <si>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</si>
  <si>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</si>
  <si>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</si>
  <si>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</si>
  <si>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</si>
  <si>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</si>
  <si>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</si>
  <si>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</si>
  <si>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</si>
  <si>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</si>
  <si>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</si>
  <si>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</si>
  <si>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</si>
  <si>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</si>
  <si>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</si>
  <si>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</si>
  <si>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</si>
  <si>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</si>
  <si>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</si>
  <si>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</si>
  <si>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</si>
  <si>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</si>
  <si>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</si>
  <si>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</si>
  <si>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</si>
  <si>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</si>
  <si>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</si>
  <si>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</si>
  <si>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</si>
  <si>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</si>
  <si>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</si>
  <si>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</si>
  <si>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</si>
  <si>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</si>
  <si>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</si>
  <si>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</si>
  <si>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</si>
  <si>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</si>
  <si>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</si>
  <si>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</si>
  <si>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</si>
  <si>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</si>
  <si>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</si>
  <si>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</si>
  <si>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</si>
  <si>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</si>
  <si>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</si>
  <si>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</si>
  <si>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</si>
  <si>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</si>
  <si>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</si>
  <si>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</si>
  <si>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</si>
  <si>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</si>
  <si>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</si>
  <si>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</si>
  <si>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</si>
  <si>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</si>
  <si>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</si>
  <si>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</si>
  <si>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</si>
  <si>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</si>
  <si>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</si>
  <si>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</si>
  <si>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</si>
  <si>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</si>
  <si>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</si>
  <si>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</si>
  <si>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</si>
  <si>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</si>
  <si>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</si>
  <si>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</si>
  <si>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</si>
  <si>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</si>
  <si>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</si>
  <si>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</si>
  <si>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</si>
  <si>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</si>
  <si>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</si>
  <si>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</si>
  <si>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</si>
  <si>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</si>
  <si>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</si>
  <si>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</si>
  <si>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</si>
  <si>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</si>
  <si>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</si>
  <si>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</si>
  <si>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</si>
  <si>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</si>
  <si>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</si>
  <si>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</si>
  <si>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</si>
  <si>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</si>
  <si>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</si>
  <si>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</si>
  <si>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</si>
  <si>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</si>
  <si>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</si>
  <si>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</si>
  <si>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</si>
  <si>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</si>
  <si>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</si>
  <si>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</si>
  <si>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</si>
  <si>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</si>
  <si>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</si>
  <si>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</si>
  <si>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</si>
  <si>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</si>
  <si>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</si>
  <si>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</si>
  <si>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</si>
  <si>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</si>
  <si>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</si>
  <si>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</si>
  <si>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</si>
  <si>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</si>
  <si>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</si>
  <si>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</si>
  <si>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</si>
  <si>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</si>
  <si>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</si>
  <si>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</si>
  <si>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</si>
  <si>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</si>
  <si>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</si>
  <si>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</si>
  <si>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</si>
  <si>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</si>
  <si>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</si>
  <si>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</si>
  <si>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</si>
  <si>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</si>
  <si>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</si>
  <si>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</si>
  <si>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</si>
  <si>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</si>
  <si>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</si>
  <si>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</si>
  <si>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</si>
  <si>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</si>
  <si>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</si>
  <si>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</si>
  <si>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</si>
  <si>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</si>
  <si>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</si>
  <si>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</si>
  <si>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</si>
  <si>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</si>
  <si>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</si>
  <si>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</si>
  <si>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</si>
  <si>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</si>
  <si>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</si>
  <si>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</si>
  <si>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</si>
  <si>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</si>
  <si>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</si>
  <si>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</si>
  <si>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</si>
  <si>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</si>
  <si>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</si>
  <si>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</si>
  <si>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</si>
  <si>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</si>
  <si>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</si>
  <si>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</si>
  <si>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</si>
  <si>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</si>
  <si>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</si>
  <si>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</si>
  <si>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</si>
  <si>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</si>
  <si>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</si>
  <si>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</si>
  <si>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</si>
  <si>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</si>
  <si>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</si>
  <si>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</si>
  <si>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</si>
  <si>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</si>
  <si>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</si>
  <si>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</si>
  <si>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</si>
  <si>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</si>
  <si>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</si>
  <si>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</si>
  <si>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</si>
  <si>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</si>
  <si>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</si>
  <si>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</si>
  <si>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</si>
  <si>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</si>
  <si>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</si>
  <si>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</si>
  <si>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</si>
  <si>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</si>
  <si>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</si>
  <si>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</si>
  <si>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</si>
  <si>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</si>
  <si>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</si>
  <si>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</si>
  <si>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</si>
  <si>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</si>
  <si>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</si>
  <si>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</si>
  <si>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</si>
  <si>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</si>
  <si>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</si>
  <si>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</si>
  <si>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</si>
  <si>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</si>
  <si>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</si>
  <si>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</si>
  <si>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</si>
  <si>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</si>
  <si>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</si>
  <si>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</si>
  <si>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</si>
  <si>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</si>
  <si>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</si>
  <si>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</si>
  <si>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</si>
  <si>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</si>
  <si>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</si>
  <si>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</si>
  <si>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</si>
  <si>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</si>
  <si>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</si>
  <si>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</si>
  <si>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</si>
  <si>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</si>
  <si>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</si>
  <si>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</si>
  <si>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</si>
  <si>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</si>
  <si>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</si>
  <si>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</si>
  <si>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</si>
  <si>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</si>
  <si>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</si>
  <si>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</si>
  <si>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</si>
  <si>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</si>
  <si>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</si>
  <si>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</si>
  <si>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</si>
  <si>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</si>
  <si>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</si>
  <si>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</si>
  <si>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</si>
  <si>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</si>
  <si>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</si>
  <si>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</si>
  <si>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</si>
  <si>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</si>
  <si>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</si>
  <si>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</si>
  <si>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</si>
  <si>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</si>
  <si>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</si>
  <si>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</si>
  <si>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</si>
  <si>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</si>
  <si>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</si>
  <si>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</si>
  <si>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</si>
  <si>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</si>
  <si>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</si>
  <si>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</si>
  <si>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</si>
  <si>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</si>
  <si>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</si>
  <si>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</si>
  <si>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</si>
  <si>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</si>
  <si>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</si>
  <si>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</si>
  <si>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</si>
  <si>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</si>
  <si>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</si>
  <si>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</si>
  <si>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</si>
  <si>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</si>
  <si>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</si>
  <si>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</si>
  <si>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</si>
  <si>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</si>
  <si>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</si>
  <si>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</si>
  <si>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</si>
  <si>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</si>
  <si>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</si>
  <si>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</si>
  <si>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</si>
  <si>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</si>
  <si>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</si>
  <si>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</si>
  <si>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</si>
  <si>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</si>
  <si>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</si>
  <si>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</si>
  <si>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</si>
  <si>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</si>
  <si>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</si>
  <si>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</si>
  <si>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</si>
  <si>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</si>
  <si>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</si>
  <si>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</si>
  <si>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</si>
  <si>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</si>
  <si>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</si>
  <si>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</si>
  <si>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</si>
  <si>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</si>
  <si>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</si>
  <si>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</si>
  <si>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</si>
  <si>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</si>
  <si>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</si>
  <si>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</si>
  <si>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</si>
  <si>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</si>
  <si>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</si>
  <si>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</si>
  <si>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</si>
  <si>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</si>
  <si>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</si>
  <si>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</si>
  <si>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</si>
  <si>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</si>
  <si>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</si>
  <si>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</si>
  <si>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</si>
  <si>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</si>
  <si>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</si>
  <si>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</si>
  <si>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</si>
  <si>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</si>
  <si>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</si>
  <si>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</si>
  <si>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</si>
  <si>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</si>
  <si>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</si>
  <si>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</si>
  <si>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</si>
  <si>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</si>
  <si>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</si>
  <si>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</si>
  <si>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</si>
  <si>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</si>
  <si>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</si>
  <si>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</si>
  <si>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</si>
  <si>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</si>
  <si>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</si>
  <si>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</si>
  <si>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</si>
  <si>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</si>
  <si>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</si>
  <si>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</si>
  <si>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</si>
  <si>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</si>
  <si>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</si>
  <si>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</si>
  <si>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</si>
  <si>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</si>
  <si>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</si>
  <si>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</si>
  <si>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</si>
  <si>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</si>
  <si>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</si>
  <si>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</si>
  <si>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</si>
  <si>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</si>
  <si>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</si>
  <si>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</si>
  <si>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</si>
  <si>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</si>
  <si>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</si>
  <si>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</si>
  <si>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</si>
  <si>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</si>
  <si>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</si>
  <si>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</si>
  <si>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</si>
  <si>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</si>
  <si>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</si>
  <si>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</si>
  <si>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</si>
  <si>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</si>
  <si>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</si>
  <si>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</si>
  <si>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</si>
  <si>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</si>
  <si>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</si>
  <si>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</si>
  <si>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</si>
  <si>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</si>
  <si>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</si>
  <si>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</si>
  <si>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</si>
  <si>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</si>
  <si>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</si>
  <si>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</si>
  <si>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</si>
  <si>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</si>
  <si>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</si>
  <si>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</si>
  <si>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</si>
  <si>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</si>
  <si>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</si>
  <si>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</si>
  <si>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</si>
  <si>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</si>
  <si>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</si>
  <si>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</si>
  <si>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</si>
  <si>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</si>
  <si>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</si>
  <si>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</si>
  <si>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</si>
  <si>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</si>
  <si>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</si>
  <si>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</si>
  <si>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</si>
  <si>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</si>
  <si>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</si>
  <si>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</si>
  <si>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</si>
  <si>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</si>
  <si>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</si>
  <si>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</si>
  <si>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</si>
  <si>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</si>
  <si>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</si>
  <si>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</si>
  <si>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</si>
  <si>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</si>
  <si>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</si>
  <si>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</si>
  <si>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</si>
  <si>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</si>
  <si>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</si>
  <si>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</si>
  <si>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</si>
  <si>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</si>
  <si>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</si>
  <si>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</si>
  <si>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</si>
  <si>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</si>
  <si>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</si>
  <si>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</si>
  <si>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</si>
  <si>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</si>
  <si>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</si>
  <si>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</si>
  <si>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</si>
  <si>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</si>
  <si>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</si>
  <si>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</si>
  <si>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</si>
  <si>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</si>
  <si>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</si>
  <si>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</si>
  <si>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</si>
  <si>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</si>
  <si>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</si>
  <si>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</si>
  <si>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</si>
  <si>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</si>
  <si>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</si>
  <si>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</si>
  <si>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</si>
  <si>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</si>
  <si>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</si>
  <si>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</si>
  <si>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</si>
  <si>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</si>
  <si>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</si>
  <si>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</si>
  <si>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</si>
  <si>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</si>
  <si>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</si>
  <si>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</si>
  <si>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</si>
  <si>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</si>
  <si>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</si>
  <si>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</si>
  <si>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</si>
  <si>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</si>
  <si>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</si>
  <si>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</si>
  <si>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</si>
  <si>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</si>
  <si>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</si>
  <si>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</si>
  <si>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</si>
  <si>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</si>
  <si>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</si>
  <si>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</si>
  <si>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</si>
  <si>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</si>
  <si>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</si>
  <si>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</si>
  <si>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</si>
  <si>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</si>
  <si>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</si>
  <si>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</si>
  <si>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</si>
  <si>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</si>
  <si>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</si>
  <si>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</si>
  <si>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</si>
  <si>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</si>
  <si>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</si>
  <si>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</si>
  <si>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</si>
  <si>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</si>
  <si>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</si>
  <si>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</si>
  <si>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</si>
  <si>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</si>
  <si>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</si>
  <si>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</si>
  <si>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</si>
  <si>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</si>
  <si>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</si>
  <si>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</si>
  <si>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</si>
  <si>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</si>
  <si>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</si>
  <si>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</si>
  <si>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</si>
  <si>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</si>
  <si>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</si>
  <si>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</si>
  <si>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</si>
  <si>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</si>
  <si>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</si>
  <si>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</si>
  <si>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</si>
  <si>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</si>
  <si>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</si>
  <si>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</si>
  <si>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</si>
  <si>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</si>
  <si>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</si>
  <si>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</si>
  <si>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</si>
  <si>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</si>
  <si>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</si>
  <si>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</si>
  <si>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</si>
  <si>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</si>
  <si>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</si>
  <si>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</si>
  <si>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</si>
  <si>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</si>
  <si>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</si>
  <si>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</si>
  <si>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</si>
  <si>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</si>
  <si>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</si>
  <si>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</si>
  <si>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</si>
  <si>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</si>
  <si>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</si>
  <si>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</si>
  <si>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</si>
  <si>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</si>
  <si>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</si>
  <si>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</si>
  <si>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</si>
  <si>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</si>
  <si>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</si>
  <si>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</si>
  <si>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</si>
  <si>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</si>
  <si>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</si>
  <si>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</si>
  <si>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</si>
  <si>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</si>
  <si>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</si>
  <si>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</si>
  <si>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</si>
  <si>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</si>
  <si>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</si>
  <si>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</si>
  <si>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</si>
  <si>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</si>
  <si>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</si>
  <si>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</si>
  <si>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</si>
  <si>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</si>
  <si>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</si>
  <si>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</si>
  <si>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</si>
  <si>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</si>
  <si>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</si>
  <si>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</si>
  <si>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</si>
  <si>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</si>
  <si>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</si>
  <si>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</si>
  <si>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</si>
  <si>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</si>
  <si>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</si>
  <si>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</si>
  <si>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</si>
  <si>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</si>
  <si>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</si>
  <si>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</si>
  <si>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</si>
  <si>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</si>
  <si>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</si>
  <si>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</si>
  <si>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</si>
  <si>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</si>
  <si>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</si>
  <si>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</si>
  <si>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</si>
  <si>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</si>
  <si>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</si>
  <si>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</si>
  <si>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</si>
  <si>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</si>
  <si>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</si>
  <si>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</si>
  <si>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</si>
  <si>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</si>
  <si>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</si>
  <si>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</si>
  <si>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</si>
  <si>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</si>
  <si>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</si>
  <si>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</si>
  <si>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</si>
  <si>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</si>
  <si>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</si>
  <si>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</si>
  <si>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</si>
  <si>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</si>
  <si>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</si>
  <si>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</si>
  <si>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</si>
  <si>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</si>
  <si>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</si>
  <si>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</si>
  <si>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</si>
  <si>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</si>
  <si>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</si>
  <si>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</si>
  <si>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</si>
  <si>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</si>
  <si>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</si>
  <si>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</si>
  <si>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</si>
  <si>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</si>
  <si>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</si>
  <si>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</si>
  <si>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</si>
  <si>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</si>
  <si>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</si>
  <si>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</si>
  <si>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</si>
  <si>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</si>
  <si>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</si>
  <si>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</si>
  <si>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</si>
  <si>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</si>
  <si>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</si>
  <si>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</si>
  <si>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</si>
  <si>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</si>
  <si>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</si>
  <si>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</si>
  <si>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</si>
  <si>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</si>
  <si>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</si>
  <si>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</si>
  <si>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</si>
  <si>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</si>
  <si>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</si>
  <si>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</si>
  <si>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</si>
  <si>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</si>
  <si>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</si>
  <si>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</si>
  <si>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</si>
  <si>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</si>
  <si>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</si>
  <si>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</si>
  <si>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</si>
  <si>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</si>
  <si>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</si>
  <si>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</si>
  <si>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</si>
  <si>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</si>
  <si>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</si>
  <si>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</si>
  <si>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</si>
  <si>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</si>
  <si>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</si>
  <si>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</si>
  <si>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</si>
  <si>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</si>
  <si>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</si>
  <si>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</si>
  <si>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</si>
  <si>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</si>
  <si>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</si>
  <si>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</si>
  <si>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</si>
  <si>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</si>
  <si>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</si>
  <si>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</si>
  <si>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</si>
  <si>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</si>
  <si>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</si>
  <si>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</si>
  <si>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</si>
  <si>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</si>
  <si>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</si>
  <si>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</si>
  <si>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</si>
  <si>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</si>
  <si>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</si>
  <si>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</si>
  <si>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</si>
  <si>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</si>
  <si>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</si>
  <si>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</si>
  <si>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</si>
  <si>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</si>
  <si>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</si>
  <si>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</si>
  <si>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</si>
  <si>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</si>
  <si>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</si>
  <si>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</si>
  <si>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</si>
  <si>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</si>
  <si>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</si>
  <si>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</si>
  <si>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</si>
  <si>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</si>
  <si>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</si>
  <si>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</si>
  <si>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</si>
  <si>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</si>
  <si>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</si>
  <si>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</si>
  <si>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</si>
  <si>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</si>
  <si>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</si>
  <si>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</si>
  <si>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</si>
  <si>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</si>
  <si>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</si>
  <si>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</si>
  <si>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</si>
  <si>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</si>
  <si>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</si>
  <si>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</si>
  <si>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</si>
  <si>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</si>
  <si>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</si>
  <si>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</si>
  <si>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</si>
  <si>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</si>
  <si>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</si>
  <si>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</si>
  <si>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</si>
  <si>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</si>
  <si>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</si>
  <si>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</si>
  <si>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</si>
  <si>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</si>
  <si>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</si>
  <si>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</si>
  <si>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</si>
  <si>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</si>
  <si>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</si>
  <si>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</si>
  <si>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</si>
  <si>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</si>
  <si>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</si>
  <si>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</si>
  <si>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</si>
  <si>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</si>
  <si>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</si>
  <si>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</si>
  <si>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</si>
  <si>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</si>
  <si>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</si>
  <si>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</si>
  <si>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</si>
  <si>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</si>
  <si>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</si>
  <si>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</si>
  <si>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</si>
  <si>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</si>
  <si>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</si>
  <si>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</si>
  <si>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</si>
  <si>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</si>
  <si>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</si>
  <si>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</si>
  <si>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</si>
  <si>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</si>
  <si>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</si>
  <si>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</si>
  <si>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</si>
  <si>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</si>
  <si>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</si>
  <si>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</si>
  <si>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</si>
  <si>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</si>
  <si>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</si>
  <si>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</si>
  <si>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</si>
  <si>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</si>
  <si>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</si>
  <si>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</si>
  <si>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</si>
  <si>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</si>
  <si>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</si>
  <si>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</si>
  <si>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</si>
  <si>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</si>
  <si>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</si>
  <si>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</si>
  <si>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</si>
  <si>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</si>
  <si>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</si>
  <si>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</si>
  <si>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</si>
  <si>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</si>
  <si>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</si>
  <si>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</si>
  <si>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</si>
  <si>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</si>
  <si>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</si>
  <si>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</si>
  <si>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</si>
  <si>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</si>
  <si>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</si>
  <si>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</si>
  <si>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</si>
  <si>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</si>
  <si>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</si>
  <si>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</si>
  <si>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</si>
  <si>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</si>
  <si>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</si>
  <si>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</si>
  <si>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</si>
  <si>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</si>
  <si>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</si>
  <si>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</si>
  <si>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</si>
  <si>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</si>
  <si>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</si>
  <si>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</si>
  <si>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</si>
  <si>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</si>
  <si>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</si>
  <si>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</si>
  <si>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</si>
  <si>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</si>
  <si>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</si>
  <si>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</si>
  <si>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</si>
  <si>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</si>
  <si>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</si>
  <si>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</si>
  <si>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</si>
  <si>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</si>
  <si>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</si>
  <si>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</si>
  <si>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</si>
  <si>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</si>
  <si>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</si>
  <si>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</si>
  <si>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</si>
  <si>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</si>
  <si>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</si>
  <si>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</si>
  <si>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</si>
  <si>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</si>
  <si>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</si>
  <si>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</si>
  <si>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</si>
  <si>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</si>
  <si>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</si>
  <si>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</si>
  <si>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</si>
  <si>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</si>
  <si>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</si>
  <si>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</si>
  <si>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</si>
  <si>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</si>
  <si>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</si>
  <si>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</si>
  <si>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</si>
  <si>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</si>
  <si>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</si>
  <si>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</si>
  <si>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</si>
  <si>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</si>
  <si>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</si>
  <si>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</si>
  <si>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</si>
  <si>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</si>
  <si>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</si>
  <si>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</si>
  <si>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</si>
  <si>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</si>
  <si>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</si>
  <si>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</si>
  <si>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</si>
  <si>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</si>
  <si>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</si>
  <si>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</si>
  <si>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</si>
  <si>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</si>
  <si>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</si>
  <si>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</si>
  <si>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</si>
  <si>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</si>
  <si>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</si>
  <si>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</si>
  <si>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</si>
  <si>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</si>
  <si>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</si>
  <si>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</si>
  <si>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</si>
  <si>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</si>
  <si>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</si>
  <si>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</si>
  <si>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</si>
  <si>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</si>
  <si>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</si>
  <si>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</si>
  <si>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</si>
  <si>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</si>
  <si>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</si>
  <si>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</si>
  <si>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</si>
  <si>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</si>
  <si>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</si>
  <si>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</si>
  <si>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</si>
  <si>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</si>
  <si>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</si>
  <si>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</si>
  <si>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</si>
  <si>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</si>
  <si>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</si>
  <si>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</si>
  <si>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</si>
  <si>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</si>
  <si>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</si>
  <si>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</si>
  <si>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</si>
  <si>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</si>
  <si>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</si>
  <si>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</si>
  <si>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</si>
  <si>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</si>
  <si>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</si>
  <si>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</si>
  <si>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</si>
  <si>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</si>
  <si>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</si>
  <si>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</si>
  <si>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</si>
  <si>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</si>
  <si>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</si>
  <si>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</si>
  <si>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</si>
  <si>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</si>
  <si>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</si>
  <si>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</si>
  <si>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</si>
  <si>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</si>
  <si>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</si>
  <si>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</si>
  <si>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</si>
  <si>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</si>
  <si>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</si>
  <si>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</si>
  <si>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</si>
  <si>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</si>
  <si>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</si>
  <si>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</si>
  <si>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</si>
  <si>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</si>
  <si>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</si>
  <si>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</si>
  <si>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</si>
  <si>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</si>
  <si>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</si>
  <si>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</si>
  <si>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</si>
  <si>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</si>
  <si>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</si>
  <si>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</si>
  <si>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</si>
  <si>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</si>
  <si>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</si>
  <si>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</si>
  <si>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</si>
  <si>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</si>
  <si>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</si>
  <si>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</si>
  <si>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</si>
  <si>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</si>
  <si>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</si>
  <si>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</si>
  <si>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</si>
  <si>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</si>
  <si>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</si>
  <si>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</si>
  <si>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</si>
  <si>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</si>
  <si>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</si>
  <si>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</si>
  <si>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</si>
  <si>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</si>
  <si>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</si>
  <si>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</si>
  <si>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</si>
  <si>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</si>
  <si>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</si>
  <si>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</si>
  <si>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</si>
  <si>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</si>
  <si>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</si>
  <si>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</si>
  <si>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</si>
  <si>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</si>
  <si>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</si>
  <si>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</si>
  <si>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</si>
  <si>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</si>
  <si>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</si>
  <si>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</si>
  <si>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</si>
  <si>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</si>
  <si>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</si>
  <si>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</si>
  <si>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</si>
  <si>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</si>
  <si>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</si>
  <si>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</si>
  <si>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</si>
  <si>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</si>
  <si>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</si>
  <si>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</si>
  <si>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</si>
  <si>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</si>
  <si>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</si>
  <si>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</si>
  <si>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</si>
  <si>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</si>
  <si>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</si>
  <si>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</si>
  <si>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</si>
  <si>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</si>
  <si>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</si>
  <si>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</si>
  <si>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</si>
  <si>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</si>
  <si>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</si>
  <si>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</si>
  <si>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</si>
  <si>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</si>
  <si>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</si>
  <si>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</si>
  <si>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</si>
  <si>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</si>
  <si>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</si>
  <si>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</si>
  <si>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</si>
  <si>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</si>
  <si>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</si>
  <si>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</si>
  <si>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</si>
  <si>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</si>
  <si>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</si>
  <si>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</si>
  <si>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</si>
  <si>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</si>
  <si>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</si>
  <si>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</si>
  <si>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</si>
  <si>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</si>
  <si>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</si>
  <si>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</si>
  <si>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</si>
  <si>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</si>
  <si>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</si>
  <si>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</si>
  <si>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</si>
  <si>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</si>
  <si>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</si>
  <si>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</si>
  <si>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</si>
  <si>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</si>
  <si>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</si>
  <si>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</si>
  <si>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</si>
  <si>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</si>
  <si>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</si>
  <si>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</si>
  <si>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</si>
  <si>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</si>
  <si>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</si>
  <si>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</si>
  <si>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</si>
  <si>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</si>
  <si>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</si>
  <si>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</si>
  <si>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</si>
  <si>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</si>
  <si>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</si>
  <si>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</si>
  <si>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</si>
  <si>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</si>
  <si>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</si>
  <si>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</si>
  <si>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</si>
  <si>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</si>
  <si>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</si>
  <si>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</si>
  <si>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</si>
  <si>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</si>
  <si>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</si>
  <si>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</si>
  <si>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</si>
  <si>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</si>
  <si>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</si>
  <si>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</si>
  <si>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</si>
  <si>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</si>
  <si>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</si>
  <si>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</si>
  <si>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</si>
  <si>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</si>
  <si>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</si>
  <si>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</si>
  <si>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</si>
  <si>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</si>
  <si>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</si>
  <si>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</si>
  <si>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</si>
  <si>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</si>
  <si>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</si>
  <si>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</si>
  <si>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</si>
  <si>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</si>
  <si>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</si>
  <si>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</si>
  <si>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</si>
  <si>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</si>
  <si>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</si>
  <si>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</si>
  <si>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</si>
  <si>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</si>
  <si>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</si>
  <si>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</si>
  <si>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</si>
  <si>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</si>
  <si>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</si>
  <si>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</si>
  <si>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</si>
  <si>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</si>
  <si>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</si>
  <si>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</si>
  <si>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</si>
  <si>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</si>
  <si>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</si>
  <si>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</si>
  <si>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</si>
  <si>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</si>
  <si>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</si>
  <si>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</si>
  <si>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</si>
  <si>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</si>
  <si>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</si>
  <si>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</si>
  <si>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</si>
  <si>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</si>
  <si>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</si>
  <si>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</si>
  <si>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</si>
  <si>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</si>
  <si>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</si>
  <si>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</si>
  <si>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</si>
  <si>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</si>
  <si>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</si>
  <si>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</si>
  <si>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</si>
  <si>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</si>
  <si>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</si>
  <si>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</si>
  <si>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</si>
  <si>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</si>
  <si>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</si>
  <si>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</si>
  <si>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</si>
  <si>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</si>
  <si>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</si>
  <si>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</si>
  <si>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</si>
  <si>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</si>
  <si>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</si>
  <si>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</si>
  <si>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</si>
  <si>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</si>
  <si>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</si>
  <si>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</si>
  <si>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</si>
  <si>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</si>
  <si>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</si>
  <si>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</si>
  <si>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</si>
  <si>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</si>
  <si>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</si>
  <si>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</si>
  <si>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</si>
  <si>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</si>
  <si>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</si>
  <si>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</si>
  <si>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</si>
  <si>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</si>
  <si>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</si>
  <si>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</si>
  <si>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</si>
  <si>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</si>
  <si>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</si>
  <si>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</si>
  <si>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</si>
  <si>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</si>
  <si>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</si>
  <si>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</si>
  <si>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</si>
  <si>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</si>
  <si>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</si>
  <si>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</si>
  <si>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</si>
  <si>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</si>
  <si>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</si>
  <si>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</si>
  <si>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</si>
  <si>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</si>
  <si>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</si>
  <si>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</si>
  <si>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</si>
  <si>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</si>
  <si>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</si>
  <si>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</si>
  <si>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</si>
  <si>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</si>
  <si>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</si>
  <si>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</si>
  <si>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</si>
  <si>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</si>
  <si>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</si>
  <si>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</si>
  <si>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</si>
  <si>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</si>
  <si>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</si>
  <si>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</si>
  <si>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</si>
  <si>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</si>
  <si>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</si>
  <si>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</si>
  <si>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</si>
  <si>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</si>
  <si>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</si>
  <si>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</si>
  <si>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</si>
  <si>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</si>
  <si>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</si>
  <si>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</si>
  <si>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</si>
  <si>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</si>
  <si>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</si>
  <si>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</si>
  <si>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</si>
  <si>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</si>
  <si>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</si>
  <si>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</si>
  <si>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</si>
  <si>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</si>
  <si>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</si>
  <si>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</si>
  <si>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</si>
  <si>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</si>
  <si>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</si>
  <si>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</si>
  <si>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</si>
  <si>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</si>
  <si>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</si>
  <si>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</si>
  <si>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</si>
  <si>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</si>
  <si>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</si>
  <si>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</si>
  <si>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</si>
  <si>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</si>
  <si>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</si>
  <si>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</si>
  <si>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</si>
  <si>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</si>
  <si>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</si>
  <si>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</si>
  <si>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</si>
  <si>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</si>
  <si>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</si>
  <si>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</si>
  <si>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</si>
  <si>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</si>
  <si>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</si>
  <si>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</si>
  <si>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</si>
  <si>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</si>
  <si>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</si>
  <si>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</si>
  <si>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</si>
  <si>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</si>
  <si>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</si>
  <si>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</si>
  <si>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</si>
  <si>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</si>
  <si>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</si>
  <si>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</si>
  <si>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</si>
  <si>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</si>
  <si>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</si>
  <si>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</si>
  <si>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</si>
  <si>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</si>
  <si>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</si>
  <si>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</si>
  <si>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</si>
  <si>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</si>
  <si>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</si>
  <si>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</si>
  <si>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</si>
  <si>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</si>
  <si>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</si>
  <si>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</si>
  <si>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</si>
  <si>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</si>
  <si>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</si>
  <si>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</si>
  <si>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</si>
  <si>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</si>
  <si>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</si>
  <si>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</si>
  <si>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</si>
  <si>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</si>
  <si>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</si>
  <si>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</si>
  <si>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</si>
  <si>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</si>
  <si>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</si>
  <si>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</si>
  <si>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</si>
  <si>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</si>
  <si>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</si>
  <si>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</si>
  <si>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</si>
  <si>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</si>
  <si>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</si>
  <si>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</si>
  <si>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</si>
  <si>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</si>
  <si>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</si>
  <si>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</si>
  <si>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</si>
  <si>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</si>
  <si>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</si>
  <si>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</si>
  <si>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</si>
  <si>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</si>
  <si>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</si>
  <si>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</si>
  <si>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</si>
  <si>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</si>
  <si>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</si>
  <si>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</si>
  <si>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</si>
  <si>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</si>
  <si>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</si>
  <si>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</si>
  <si>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</si>
  <si>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</si>
  <si>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</si>
  <si>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</si>
  <si>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</si>
  <si>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</si>
  <si>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</si>
  <si>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</si>
  <si>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</si>
  <si>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</si>
  <si>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</si>
  <si>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</si>
  <si>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</si>
  <si>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</si>
  <si>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</si>
  <si>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</si>
  <si>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</si>
  <si>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</si>
  <si>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</si>
  <si>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</si>
  <si>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</si>
  <si>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</si>
  <si>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</si>
  <si>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</si>
  <si>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</si>
  <si>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</si>
  <si>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</si>
  <si>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</si>
  <si>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</si>
  <si>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</si>
  <si>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</si>
  <si>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</si>
  <si>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</si>
  <si>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</si>
  <si>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</si>
  <si>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</si>
  <si>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</si>
  <si>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</si>
  <si>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</si>
  <si>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</si>
  <si>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</si>
  <si>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</si>
  <si>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</si>
  <si>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</si>
  <si>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</si>
  <si>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</si>
  <si>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</si>
  <si>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</si>
  <si>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</si>
  <si>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</si>
  <si>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</si>
  <si>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</si>
  <si>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</si>
  <si>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</si>
  <si>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</si>
  <si>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</si>
  <si>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</si>
  <si>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</si>
  <si>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</si>
  <si>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</si>
  <si>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</si>
  <si>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</si>
  <si>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</si>
  <si>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</si>
  <si>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</si>
  <si>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</si>
  <si>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</si>
  <si>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</si>
  <si>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</si>
  <si>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</si>
  <si>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</si>
  <si>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</si>
  <si>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</si>
  <si>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</si>
  <si>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</si>
  <si>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</si>
  <si>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</si>
  <si>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</si>
  <si>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</si>
  <si>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</si>
  <si>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</si>
  <si>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</si>
  <si>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</si>
  <si>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</si>
  <si>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</si>
  <si>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</si>
  <si>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</si>
  <si>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</si>
  <si>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</si>
  <si>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</si>
  <si>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</si>
  <si>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</si>
  <si>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</si>
  <si>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</si>
  <si>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</si>
  <si>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</si>
  <si>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</si>
  <si>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</si>
  <si>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</si>
  <si>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</si>
  <si>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</si>
  <si>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</si>
  <si>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</si>
  <si>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</si>
  <si>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</si>
  <si>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</si>
  <si>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</si>
  <si>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</si>
  <si>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</si>
  <si>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</si>
  <si>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</si>
  <si>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</si>
  <si>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</si>
  <si>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</si>
  <si>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</si>
  <si>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</si>
  <si>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</si>
  <si>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</si>
  <si>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</si>
  <si>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</si>
  <si>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</si>
  <si>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</si>
  <si>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</si>
  <si>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</si>
  <si>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</si>
  <si>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</si>
  <si>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</si>
  <si>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</si>
  <si>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</si>
  <si>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</si>
  <si>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</si>
  <si>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</si>
  <si>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</si>
  <si>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</si>
  <si>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</si>
  <si>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</si>
  <si>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</si>
  <si>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</si>
  <si>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</si>
  <si>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</si>
  <si>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</si>
  <si>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</si>
  <si>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</si>
  <si>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</si>
  <si>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</si>
  <si>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</si>
  <si>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</si>
  <si>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</si>
  <si>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</si>
  <si>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</si>
  <si>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</si>
  <si>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</si>
  <si>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</si>
  <si>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</si>
  <si>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</si>
  <si>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</si>
  <si>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</si>
  <si>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</si>
  <si>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</si>
  <si>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</si>
  <si>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</si>
  <si>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</si>
  <si>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</si>
  <si>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</si>
  <si>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</si>
  <si>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</si>
  <si>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</si>
  <si>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</si>
  <si>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</si>
  <si>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</si>
  <si>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</si>
  <si>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</si>
  <si>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</si>
  <si>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</si>
  <si>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</si>
  <si>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</si>
  <si>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</si>
  <si>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</si>
  <si>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</si>
  <si>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</si>
  <si>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</si>
  <si>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</si>
  <si>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</si>
  <si>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</si>
  <si>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</si>
  <si>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</si>
  <si>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</si>
  <si>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</si>
  <si>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</si>
  <si>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</si>
  <si>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</si>
  <si>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</si>
  <si>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</si>
  <si>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</si>
  <si>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</si>
  <si>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</si>
  <si>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</si>
  <si>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</si>
  <si>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</si>
  <si>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</si>
  <si>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</si>
  <si>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</si>
  <si>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</si>
  <si>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</si>
  <si>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</si>
  <si>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</si>
  <si>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</si>
  <si>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</si>
  <si>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</si>
  <si>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</si>
  <si>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</si>
  <si>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</si>
  <si>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</si>
  <si>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</si>
  <si>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</si>
  <si>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</si>
  <si>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</si>
  <si>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</si>
  <si>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</si>
  <si>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</si>
  <si>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</si>
  <si>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</si>
  <si>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</si>
  <si>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</si>
  <si>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</si>
  <si>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</si>
  <si>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</si>
  <si>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</si>
  <si>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</si>
  <si>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</si>
  <si>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</si>
  <si>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</si>
  <si>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</si>
  <si>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</si>
  <si>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</si>
  <si>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</si>
  <si>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</si>
  <si>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</si>
  <si>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</si>
  <si>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</si>
  <si>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</si>
  <si>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</si>
  <si>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</si>
  <si>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</si>
  <si>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</si>
  <si>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</si>
  <si>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</si>
  <si>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</si>
  <si>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</si>
  <si>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</si>
  <si>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</si>
  <si>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</si>
  <si>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</si>
  <si>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</si>
  <si>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</si>
  <si>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</si>
  <si>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</si>
  <si>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</si>
  <si>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</si>
  <si>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</si>
  <si>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</si>
  <si>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</si>
  <si>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</si>
  <si>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</si>
  <si>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</si>
  <si>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</si>
  <si>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</si>
  <si>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</si>
  <si>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</si>
  <si>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</si>
  <si>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</si>
  <si>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</si>
  <si>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</si>
  <si>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</si>
  <si>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</si>
  <si>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</si>
  <si>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</si>
  <si>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</si>
  <si>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</si>
  <si>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</si>
  <si>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</si>
  <si>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</si>
  <si>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</si>
  <si>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</si>
  <si>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</si>
  <si>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</si>
  <si>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</si>
  <si>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</si>
  <si>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</si>
  <si>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</si>
  <si>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</si>
  <si>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</si>
  <si>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</si>
  <si>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</si>
  <si>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</si>
  <si>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</si>
  <si>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</si>
  <si>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</si>
  <si>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</si>
  <si>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</si>
  <si>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</si>
  <si>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</si>
  <si>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</si>
  <si>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</si>
  <si>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</si>
  <si>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</si>
  <si>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</si>
  <si>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</si>
  <si>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</si>
  <si>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</si>
  <si>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</si>
  <si>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</si>
  <si>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</si>
  <si>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</si>
  <si>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</si>
  <si>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</si>
  <si>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</si>
  <si>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</si>
  <si>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</si>
  <si>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</si>
  <si>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</si>
  <si>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</si>
  <si>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</si>
  <si>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</si>
  <si>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</si>
  <si>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</si>
  <si>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</si>
  <si>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</si>
  <si>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</si>
  <si>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</si>
  <si>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</si>
  <si>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</si>
  <si>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</si>
  <si>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</si>
  <si>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</si>
  <si>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</si>
  <si>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</si>
  <si>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</si>
  <si>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</si>
  <si>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</si>
  <si>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</si>
  <si>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</si>
  <si>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</si>
  <si>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</si>
  <si>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</si>
  <si>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</si>
  <si>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</si>
  <si>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</si>
  <si>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</si>
  <si>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</si>
  <si>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</si>
  <si>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</si>
  <si>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</si>
  <si>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</si>
  <si>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</si>
  <si>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</si>
  <si>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</si>
  <si>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</si>
  <si>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</si>
  <si>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</si>
  <si>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</si>
  <si>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</si>
  <si>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</si>
  <si>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</si>
  <si>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</si>
  <si>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</si>
  <si>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</si>
  <si>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</si>
  <si>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</si>
  <si>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</si>
  <si>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</si>
  <si>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</si>
  <si>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</si>
  <si>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</si>
  <si>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</si>
  <si>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</si>
  <si>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</si>
  <si>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</si>
  <si>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</si>
  <si>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</si>
  <si>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</si>
  <si>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</si>
  <si>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</si>
  <si>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</si>
  <si>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</si>
  <si>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</si>
  <si>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</si>
  <si>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</si>
  <si>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</si>
  <si>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</si>
  <si>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</si>
  <si>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</si>
  <si>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</si>
  <si>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</si>
  <si>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</si>
  <si>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</si>
  <si>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</si>
  <si>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</si>
  <si>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</si>
  <si>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</si>
  <si>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</si>
  <si>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</si>
  <si>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</si>
  <si>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</si>
  <si>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</si>
  <si>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</si>
  <si>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</si>
  <si>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</si>
  <si>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</si>
  <si>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</si>
  <si>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</si>
  <si>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</si>
  <si>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</si>
  <si>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</si>
  <si>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</si>
  <si>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</si>
  <si>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</si>
  <si>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</si>
  <si>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</si>
  <si>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</si>
  <si>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</si>
  <si>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</si>
  <si>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</si>
  <si>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</si>
  <si>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</si>
  <si>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</si>
  <si>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</si>
  <si>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</si>
  <si>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</si>
  <si>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</si>
  <si>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</si>
  <si>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</si>
  <si>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</si>
  <si>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</si>
  <si>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</si>
  <si>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</si>
  <si>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</si>
  <si>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</si>
  <si>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</si>
  <si>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</si>
  <si>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</si>
  <si>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</si>
  <si>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</si>
  <si>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</si>
  <si>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</si>
  <si>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</si>
  <si>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</si>
  <si>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</si>
  <si>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</si>
  <si>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</si>
  <si>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</si>
  <si>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</si>
  <si>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</si>
  <si>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</si>
  <si>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</si>
  <si>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</si>
  <si>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</si>
  <si>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</si>
  <si>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</si>
  <si>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</si>
  <si>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</si>
  <si>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</si>
  <si>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</si>
  <si>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</si>
  <si>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</si>
  <si>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</si>
  <si>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</si>
  <si>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</si>
  <si>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</si>
  <si>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</si>
  <si>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</si>
  <si>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</si>
  <si>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</si>
  <si>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</si>
  <si>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</si>
  <si>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</si>
  <si>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</si>
  <si>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</si>
  <si>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</si>
  <si>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</si>
  <si>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</si>
  <si>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</si>
  <si>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</si>
  <si>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</si>
  <si>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</si>
  <si>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</si>
  <si>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</si>
  <si>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</si>
  <si>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</si>
  <si>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</si>
  <si>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</si>
  <si>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</si>
  <si>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</si>
  <si>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</si>
  <si>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</si>
  <si>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</si>
  <si>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</si>
  <si>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</si>
  <si>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</si>
  <si>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</si>
  <si>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</si>
  <si>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</si>
  <si>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</si>
  <si>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</si>
  <si>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</si>
  <si>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</si>
  <si>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</si>
  <si>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</si>
  <si>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</si>
  <si>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</si>
  <si>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</si>
  <si>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</si>
  <si>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</si>
  <si>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</si>
  <si>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</si>
  <si>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</si>
  <si>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</si>
  <si>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</si>
  <si>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</si>
  <si>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</si>
  <si>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</si>
  <si>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</si>
  <si>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</si>
  <si>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</si>
  <si>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</si>
  <si>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</si>
  <si>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</si>
  <si>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</si>
  <si>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</si>
  <si>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</si>
  <si>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</si>
  <si>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</si>
  <si>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</si>
  <si>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</si>
  <si>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</si>
  <si>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</si>
  <si>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</si>
  <si>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</si>
  <si>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</si>
  <si>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</si>
  <si>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</si>
  <si>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</si>
  <si>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</si>
  <si>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</si>
  <si>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</si>
  <si>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</si>
  <si>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</si>
  <si>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</si>
  <si>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</si>
  <si>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</si>
  <si>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</si>
  <si>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</si>
  <si>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</si>
  <si>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</si>
  <si>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</si>
  <si>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</si>
  <si>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</si>
  <si>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</si>
  <si>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</si>
  <si>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</si>
  <si>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</si>
  <si>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</si>
  <si>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</si>
  <si>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</si>
  <si>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</si>
  <si>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</si>
  <si>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</si>
  <si>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</si>
  <si>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</si>
  <si>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</si>
  <si>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</si>
  <si>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</si>
  <si>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</si>
  <si>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</si>
  <si>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</si>
  <si>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</si>
  <si>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</si>
  <si>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</si>
  <si>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</si>
  <si>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</si>
  <si>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</si>
  <si>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</si>
  <si>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</si>
  <si>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</si>
  <si>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</si>
  <si>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</si>
  <si>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</si>
  <si>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</si>
  <si>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</si>
  <si>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</si>
  <si>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</si>
  <si>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</si>
  <si>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</si>
  <si>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</si>
  <si>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</si>
  <si>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</si>
  <si>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</si>
  <si>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</si>
  <si>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</si>
  <si>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</si>
  <si>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</si>
  <si>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</si>
  <si>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</si>
  <si>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</si>
  <si>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</si>
  <si>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</si>
  <si>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</si>
  <si>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</si>
  <si>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</si>
  <si>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</si>
  <si>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</si>
  <si>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</si>
  <si>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</si>
  <si>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</si>
  <si>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</si>
  <si>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</si>
  <si>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</si>
  <si>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</si>
  <si>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</si>
  <si>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</si>
  <si>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</si>
  <si>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</si>
  <si>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</si>
  <si>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</si>
  <si>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</si>
  <si>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</si>
  <si>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</si>
  <si>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</si>
  <si>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</si>
  <si>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</si>
  <si>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</si>
  <si>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</si>
  <si>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</si>
  <si>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</si>
  <si>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</si>
  <si>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</si>
  <si>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</si>
  <si>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</si>
  <si>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</si>
  <si>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</si>
  <si>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</si>
  <si>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</si>
  <si>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</si>
  <si>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</si>
  <si>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</si>
  <si>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</si>
  <si>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</si>
  <si>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</si>
  <si>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</si>
  <si>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</si>
  <si>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</si>
  <si>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</si>
  <si>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</si>
  <si>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</si>
  <si>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</si>
  <si>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</si>
  <si>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</si>
  <si>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</si>
  <si>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</si>
  <si>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</si>
  <si>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</si>
  <si>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</si>
  <si>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</si>
  <si>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</si>
  <si>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</si>
  <si>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</si>
  <si>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</si>
  <si>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</si>
  <si>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</si>
  <si>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</si>
  <si>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</si>
  <si>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</si>
  <si>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</si>
  <si>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</si>
  <si>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</si>
  <si>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</si>
  <si>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</si>
  <si>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</si>
  <si>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</si>
  <si>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</si>
  <si>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</si>
  <si>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</si>
  <si>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</si>
  <si>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</si>
  <si>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</si>
  <si>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</si>
  <si>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</si>
  <si>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</si>
  <si>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</si>
  <si>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</si>
  <si>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</si>
  <si>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</si>
  <si>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</si>
  <si>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</si>
  <si>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</si>
  <si>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</si>
  <si>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</si>
  <si>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</si>
  <si>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</si>
  <si>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</si>
  <si>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</si>
  <si>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</si>
  <si>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</si>
  <si>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</si>
  <si>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</si>
  <si>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</si>
  <si>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</si>
  <si>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</si>
  <si>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</si>
  <si>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</si>
  <si>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</si>
  <si>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</si>
  <si>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</si>
  <si>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</si>
  <si>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</si>
  <si>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</si>
  <si>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</si>
  <si>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</si>
  <si>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</si>
  <si>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</si>
  <si>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</si>
  <si>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</si>
  <si>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</si>
  <si>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</si>
  <si>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</si>
  <si>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</si>
  <si>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</si>
  <si>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</si>
  <si>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</si>
  <si>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</si>
  <si>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</si>
  <si>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</si>
  <si>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</si>
  <si>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</si>
  <si>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</si>
  <si>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</si>
  <si>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</si>
  <si>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</si>
  <si>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</si>
  <si>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</si>
  <si>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</si>
  <si>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</si>
  <si>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</si>
  <si>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</si>
  <si>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</si>
  <si>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</si>
  <si>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</si>
  <si>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</si>
  <si>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</si>
  <si>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</si>
  <si>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</si>
  <si>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</si>
  <si>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</si>
  <si>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</si>
  <si>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</si>
  <si>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</si>
  <si>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</si>
  <si>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</si>
  <si>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</si>
  <si>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</si>
  <si>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</si>
  <si>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</si>
  <si>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</si>
  <si>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</si>
  <si>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</si>
  <si>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</si>
  <si>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</si>
  <si>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</si>
  <si>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</si>
  <si>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</si>
  <si>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</si>
  <si>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</si>
  <si>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</si>
  <si>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</si>
  <si>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</si>
  <si>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</si>
  <si>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</si>
  <si>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</si>
  <si>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</si>
  <si>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</si>
  <si>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</si>
  <si>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</si>
  <si>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</si>
  <si>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</si>
  <si>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</si>
  <si>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</si>
  <si>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</si>
  <si>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</si>
  <si>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</si>
  <si>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</si>
  <si>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</si>
  <si>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</si>
  <si>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</si>
  <si>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</si>
  <si>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</si>
  <si>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</si>
  <si>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</si>
  <si>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</si>
  <si>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</si>
  <si>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</si>
  <si>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</si>
  <si>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</si>
  <si>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</si>
  <si>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</si>
  <si>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</si>
  <si>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</si>
  <si>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</si>
  <si>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</si>
  <si>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</si>
  <si>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</si>
  <si>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</si>
  <si>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</si>
  <si>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</si>
  <si>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</si>
  <si>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</si>
  <si>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</si>
  <si>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</si>
  <si>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</si>
  <si>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</si>
  <si>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</si>
  <si>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</si>
  <si>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</si>
  <si>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</si>
  <si>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</si>
  <si>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</si>
  <si>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</si>
  <si>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</si>
  <si>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</si>
  <si>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</si>
  <si>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</si>
  <si>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</si>
  <si>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</si>
  <si>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</si>
  <si>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</si>
  <si>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</si>
  <si>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</si>
  <si>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</si>
  <si>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</si>
  <si>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</si>
  <si>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</si>
  <si>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</si>
  <si>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</si>
  <si>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</si>
  <si>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</si>
  <si>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</si>
  <si>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</si>
  <si>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</si>
  <si>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</si>
  <si>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</si>
  <si>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</si>
  <si>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</si>
  <si>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</si>
  <si>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</si>
  <si>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</si>
  <si>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</si>
  <si>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</si>
  <si>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</si>
  <si>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</si>
  <si>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</si>
  <si>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</si>
  <si>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</si>
  <si>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</si>
  <si>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</si>
  <si>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</si>
  <si>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</si>
  <si>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</si>
  <si>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</si>
  <si>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</si>
  <si>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</si>
  <si>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</si>
  <si>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</si>
  <si>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</si>
  <si>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</si>
  <si>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</si>
  <si>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</si>
  <si>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</si>
  <si>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</si>
  <si>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</si>
  <si>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</si>
  <si>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</si>
  <si>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</si>
  <si>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</si>
  <si>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</si>
  <si>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</si>
  <si>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</si>
  <si>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</si>
  <si>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</si>
  <si>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</si>
  <si>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</si>
  <si>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</si>
  <si>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</si>
  <si>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</si>
  <si>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</si>
  <si>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</si>
  <si>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</si>
  <si>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</si>
  <si>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</si>
  <si>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</si>
  <si>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</si>
  <si>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</si>
  <si>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</si>
  <si>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</si>
  <si>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</si>
  <si>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</si>
  <si>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</si>
  <si>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</si>
  <si>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</si>
  <si>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</si>
  <si>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</si>
  <si>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</si>
  <si>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</si>
  <si>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</si>
  <si>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</si>
  <si>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</si>
  <si>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</si>
  <si>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</si>
  <si>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</si>
  <si>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</si>
  <si>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</si>
  <si>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</si>
  <si>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</si>
  <si>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</si>
  <si>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</si>
  <si>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</si>
  <si>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</si>
  <si>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</si>
  <si>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</si>
  <si>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</si>
  <si>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</si>
  <si>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</si>
  <si>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</si>
  <si>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</si>
  <si>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</si>
  <si>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</si>
  <si>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</si>
  <si>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</si>
  <si>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</si>
  <si>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</si>
  <si>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</si>
  <si>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</si>
  <si>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</si>
  <si>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</si>
  <si>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</si>
  <si>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</si>
  <si>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</si>
  <si>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</si>
  <si>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</si>
  <si>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</si>
  <si>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</si>
  <si>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</si>
  <si>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</si>
  <si>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</si>
  <si>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</si>
  <si>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</si>
  <si>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</si>
  <si>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</si>
  <si>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</si>
  <si>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</si>
  <si>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</si>
  <si>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</si>
  <si>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</si>
  <si>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</si>
  <si>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</si>
  <si>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</si>
  <si>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</si>
  <si>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</si>
  <si>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</si>
  <si>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</si>
  <si>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</si>
  <si>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</si>
  <si>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</si>
  <si>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</si>
  <si>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</si>
  <si>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</si>
  <si>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</si>
  <si>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</si>
  <si>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</si>
  <si>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</si>
  <si>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</si>
  <si>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</si>
  <si>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</si>
  <si>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</si>
  <si>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</si>
  <si>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</si>
  <si>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</si>
  <si>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</si>
  <si>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</si>
  <si>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</si>
  <si>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</si>
  <si>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</si>
  <si>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</si>
  <si>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</si>
  <si>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</si>
  <si>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</si>
  <si>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</si>
  <si>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</si>
  <si>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</si>
  <si>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</si>
  <si>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</si>
  <si>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</si>
  <si>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</si>
  <si>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</si>
  <si>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</si>
  <si>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</si>
  <si>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</si>
  <si>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</si>
  <si>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</si>
  <si>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</si>
  <si>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</si>
  <si>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</si>
  <si>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</si>
  <si>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</si>
  <si>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</si>
  <si>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</si>
  <si>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</si>
  <si>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</si>
  <si>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</si>
  <si>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</si>
  <si>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</si>
  <si>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</si>
  <si>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</si>
  <si>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</si>
  <si>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</si>
  <si>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</si>
  <si>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</si>
  <si>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</si>
  <si>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</si>
  <si>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</si>
  <si>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</si>
  <si>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</si>
  <si>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</si>
  <si>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</si>
  <si>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</si>
  <si>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</si>
  <si>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</si>
  <si>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</si>
  <si>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</si>
  <si>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</si>
  <si>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</si>
  <si>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</si>
  <si>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</si>
  <si>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</si>
  <si>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</si>
  <si>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</si>
  <si>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</si>
  <si>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</si>
  <si>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</si>
  <si>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</si>
  <si>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</si>
  <si>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</si>
  <si>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</si>
  <si>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</si>
  <si>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</si>
  <si>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</si>
  <si>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</si>
  <si>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</si>
  <si>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</si>
  <si>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</si>
  <si>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</si>
  <si>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</si>
  <si>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</si>
  <si>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</si>
  <si>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</si>
  <si>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</si>
  <si>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</si>
  <si>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</si>
  <si>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</si>
  <si>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</si>
  <si>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</si>
  <si>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</si>
  <si>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</si>
  <si>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</si>
  <si>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</si>
  <si>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</si>
  <si>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</si>
  <si>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</si>
  <si>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</si>
  <si>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</si>
  <si>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</si>
  <si>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</si>
  <si>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</si>
  <si>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</si>
  <si>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</si>
  <si>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</si>
  <si>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</si>
  <si>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</si>
  <si>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</si>
  <si>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</si>
  <si>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</si>
  <si>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</si>
  <si>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</si>
  <si>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</si>
  <si>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</si>
  <si>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</si>
  <si>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</si>
  <si>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</si>
  <si>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</si>
  <si>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</si>
  <si>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</si>
  <si>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</si>
  <si>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</si>
  <si>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</si>
  <si>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</si>
  <si>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</si>
  <si>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</si>
  <si>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</si>
  <si>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</si>
  <si>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</si>
  <si>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</si>
  <si>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</si>
  <si>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</si>
  <si>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</si>
  <si>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</si>
  <si>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</si>
  <si>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</si>
  <si>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</si>
  <si>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</si>
  <si>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</si>
  <si>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</si>
  <si>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</si>
  <si>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</si>
  <si>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</si>
  <si>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</si>
  <si>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</si>
  <si>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</si>
  <si>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</si>
  <si>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</si>
  <si>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</si>
  <si>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</si>
  <si>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</si>
  <si>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</si>
  <si>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</si>
  <si>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</si>
  <si>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</si>
  <si>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</si>
  <si>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</si>
  <si>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</si>
  <si>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</si>
  <si>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</si>
  <si>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</si>
  <si>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</si>
  <si>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</si>
  <si>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</si>
  <si>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</si>
  <si>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</si>
  <si>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</si>
  <si>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</si>
  <si>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</si>
  <si>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</si>
  <si>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</si>
  <si>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</si>
  <si>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</si>
  <si>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</si>
  <si>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</si>
  <si>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</si>
  <si>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</si>
  <si>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</si>
  <si>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</si>
  <si>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</si>
  <si>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</si>
  <si>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</si>
  <si>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</si>
  <si>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</si>
  <si>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</si>
  <si>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</si>
  <si>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</si>
  <si>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</si>
  <si>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</si>
  <si>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</si>
  <si>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</si>
  <si>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</si>
  <si>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</si>
  <si>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</si>
  <si>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</si>
  <si>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</si>
  <si>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</si>
  <si>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</si>
  <si>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</si>
  <si>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</si>
  <si>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</si>
  <si>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</si>
  <si>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</si>
  <si>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</si>
  <si>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</si>
  <si>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</si>
  <si>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</si>
  <si>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</si>
  <si>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</si>
  <si>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</si>
  <si>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</si>
  <si>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</si>
  <si>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</si>
  <si>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</si>
  <si>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</si>
  <si>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</si>
  <si>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</si>
  <si>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</si>
  <si>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</si>
  <si>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</si>
  <si>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</si>
  <si>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</si>
  <si>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</si>
  <si>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</si>
  <si>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</si>
  <si>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</si>
  <si>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</si>
  <si>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</si>
  <si>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</si>
  <si>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</si>
  <si>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</si>
  <si>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</si>
  <si>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</si>
  <si>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</si>
  <si>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</si>
  <si>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</si>
  <si>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</si>
  <si>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</si>
  <si>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</si>
  <si>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</si>
  <si>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</si>
  <si>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</si>
  <si>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</si>
  <si>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</si>
  <si>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</si>
  <si>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</si>
  <si>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</si>
  <si>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</si>
  <si>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</si>
  <si>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</si>
  <si>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</si>
  <si>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</si>
  <si>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</si>
  <si>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</si>
  <si>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</si>
  <si>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</si>
  <si>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</si>
  <si>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</si>
  <si>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</si>
  <si>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</si>
  <si>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</si>
  <si>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</si>
  <si>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</si>
  <si>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</si>
  <si>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</si>
  <si>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</si>
  <si>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</si>
  <si>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</si>
  <si>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</si>
  <si>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</si>
  <si>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</si>
  <si>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</si>
  <si>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</si>
  <si>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</si>
  <si>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</si>
  <si>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</si>
  <si>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</si>
  <si>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</si>
  <si>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</si>
  <si>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</si>
  <si>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</si>
  <si>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</si>
  <si>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</si>
  <si>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</si>
  <si>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</si>
  <si>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</si>
  <si>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</si>
  <si>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</si>
  <si>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</si>
  <si>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</si>
  <si>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</si>
  <si>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</si>
  <si>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</si>
  <si>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</si>
  <si>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</si>
  <si>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</si>
  <si>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</si>
  <si>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</si>
  <si>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</si>
  <si>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</si>
  <si>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</si>
  <si>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</si>
  <si>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</si>
  <si>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</si>
  <si>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</si>
  <si>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</si>
  <si>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</si>
  <si>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</si>
  <si>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</si>
  <si>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</si>
  <si>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</si>
  <si>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</si>
  <si>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</si>
  <si>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</si>
  <si>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</si>
  <si>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</si>
  <si>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</si>
  <si>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</si>
  <si>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</si>
  <si>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</si>
  <si>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</si>
  <si>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</si>
  <si>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</si>
  <si>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</si>
  <si>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</si>
  <si>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</si>
  <si>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</si>
  <si>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</si>
  <si>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</si>
  <si>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</si>
  <si>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</si>
  <si>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</si>
  <si>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</si>
  <si>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</si>
  <si>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</si>
  <si>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</si>
  <si>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</si>
  <si>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</si>
  <si>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</si>
  <si>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</si>
  <si>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</si>
  <si>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</si>
  <si>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</si>
  <si>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</si>
  <si>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</si>
  <si>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</si>
  <si>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</si>
  <si>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</si>
  <si>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</si>
  <si>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</si>
  <si>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</si>
  <si>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</si>
  <si>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</si>
  <si>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</si>
  <si>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</si>
  <si>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</si>
  <si>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</si>
  <si>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</si>
  <si>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</si>
  <si>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</si>
  <si>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</si>
  <si>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</si>
  <si>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</si>
  <si>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</si>
  <si>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</si>
  <si>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</si>
  <si>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</si>
  <si>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</si>
  <si>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</si>
  <si>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</si>
  <si>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</si>
  <si>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</si>
  <si>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</si>
  <si>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</si>
  <si>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</si>
  <si>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</si>
  <si>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</si>
  <si>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</si>
  <si>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</si>
  <si>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</si>
  <si>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</si>
  <si>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</si>
  <si>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</si>
  <si>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</si>
  <si>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</si>
  <si>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</si>
  <si>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</si>
  <si>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</si>
  <si>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</si>
  <si>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</si>
  <si>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</si>
  <si>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</si>
  <si>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</si>
  <si>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</si>
  <si>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</si>
  <si>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</si>
  <si>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</si>
  <si>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</si>
  <si>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</si>
  <si>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</si>
  <si>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</si>
  <si>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</si>
  <si>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</si>
  <si>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</si>
  <si>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</si>
  <si>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</si>
  <si>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</si>
  <si>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</si>
  <si>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</si>
  <si>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</si>
  <si>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</si>
  <si>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</si>
  <si>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</si>
  <si>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</si>
  <si>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</si>
  <si>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</si>
  <si>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</si>
  <si>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</si>
  <si>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</si>
  <si>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</si>
  <si>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</si>
  <si>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</si>
  <si>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</si>
  <si>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</si>
  <si>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</si>
  <si>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</si>
  <si>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</si>
  <si>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</si>
  <si>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</si>
  <si>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</si>
  <si>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</si>
  <si>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</si>
  <si>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</si>
  <si>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</si>
  <si>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</si>
  <si>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</si>
  <si>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</si>
  <si>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</si>
  <si>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</si>
  <si>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</si>
  <si>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</si>
  <si>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</si>
  <si>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</si>
  <si>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</si>
  <si>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</si>
  <si>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</si>
  <si>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</si>
  <si>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</si>
  <si>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</si>
  <si>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</si>
  <si>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</si>
  <si>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</si>
  <si>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</si>
  <si>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</si>
  <si>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</si>
  <si>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</si>
  <si>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</si>
  <si>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</si>
  <si>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</si>
  <si>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</si>
  <si>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</si>
  <si>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</si>
  <si>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</si>
  <si>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</si>
  <si>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</si>
  <si>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</si>
  <si>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</si>
  <si>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</si>
  <si>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</si>
  <si>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</si>
  <si>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</si>
  <si>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</si>
  <si>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</si>
  <si>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</si>
  <si>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</si>
  <si>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</si>
  <si>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</si>
  <si>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</si>
  <si>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</si>
  <si>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</si>
  <si>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</si>
  <si>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</si>
  <si>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</si>
  <si>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</si>
  <si>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</si>
  <si>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</si>
  <si>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</si>
  <si>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</si>
  <si>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</si>
  <si>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</si>
  <si>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</si>
  <si>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</si>
  <si>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</si>
  <si>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</si>
  <si>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</si>
  <si>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</si>
  <si>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</si>
  <si>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</si>
  <si>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</si>
  <si>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</si>
  <si>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</si>
  <si>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</si>
  <si>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</si>
  <si>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</si>
  <si>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</si>
  <si>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</si>
  <si>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</si>
  <si>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</si>
  <si>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</si>
  <si>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</si>
  <si>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</si>
  <si>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</si>
  <si>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</si>
  <si>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</si>
  <si>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</si>
  <si>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</si>
  <si>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</si>
  <si>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</si>
  <si>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</si>
  <si>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</si>
  <si>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</si>
  <si>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</si>
  <si>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</si>
  <si>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</si>
  <si>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</si>
  <si>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</si>
  <si>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</si>
  <si>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</si>
  <si>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</si>
  <si>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</si>
  <si>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</si>
  <si>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</si>
  <si>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</si>
  <si>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</si>
  <si>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</si>
  <si>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</si>
  <si>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</si>
  <si>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</si>
  <si>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</si>
  <si>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</si>
  <si>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</si>
  <si>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</si>
  <si>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</si>
  <si>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</si>
  <si>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</si>
  <si>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</si>
  <si>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</si>
  <si>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</si>
  <si>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</si>
  <si>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</si>
  <si>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</si>
  <si>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</si>
  <si>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</si>
  <si>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</si>
  <si>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</si>
  <si>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</si>
  <si>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</si>
  <si>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</si>
  <si>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</si>
  <si>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</si>
  <si>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</si>
  <si>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</si>
  <si>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</si>
  <si>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</si>
  <si>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</si>
  <si>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</si>
  <si>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</si>
  <si>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</si>
  <si>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</si>
  <si>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</si>
  <si>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</si>
  <si>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</si>
  <si>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</si>
  <si>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</si>
  <si>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</si>
  <si>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</si>
  <si>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</si>
  <si>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</si>
  <si>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</si>
  <si>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</si>
  <si>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</si>
  <si>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</si>
  <si>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</si>
  <si>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</si>
  <si>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</si>
  <si>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</si>
  <si>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</si>
  <si>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</si>
  <si>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</si>
  <si>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</si>
  <si>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</si>
  <si>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</si>
  <si>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</si>
  <si>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</si>
  <si>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</si>
  <si>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</si>
  <si>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</si>
  <si>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</si>
  <si>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</si>
  <si>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</si>
  <si>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</si>
  <si>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</si>
  <si>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</si>
  <si>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</si>
  <si>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</si>
  <si>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</si>
  <si>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</si>
  <si>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</si>
  <si>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</si>
  <si>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</si>
  <si>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</si>
  <si>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</si>
  <si>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</si>
  <si>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</si>
  <si>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</si>
  <si>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</si>
  <si>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</si>
  <si>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</si>
  <si>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</si>
  <si>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</si>
  <si>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</si>
  <si>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</si>
  <si>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</si>
  <si>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</si>
  <si>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</si>
  <si>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</si>
  <si>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</si>
  <si>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</si>
  <si>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</si>
  <si>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</si>
  <si>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</si>
  <si>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</si>
  <si>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</si>
  <si>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</si>
  <si>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</si>
  <si>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</si>
  <si>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</si>
  <si>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</si>
  <si>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</si>
  <si>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</si>
  <si>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</si>
  <si>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</si>
  <si>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</si>
  <si>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</si>
  <si>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</si>
  <si>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</si>
  <si>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</si>
  <si>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</si>
  <si>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</si>
  <si>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</si>
  <si>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</si>
  <si>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</si>
  <si>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</si>
  <si>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</si>
  <si>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</si>
  <si>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</si>
  <si>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</si>
  <si>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</si>
  <si>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</si>
  <si>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</si>
  <si>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</si>
  <si>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</si>
  <si>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</si>
  <si>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</si>
  <si>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</si>
  <si>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</si>
  <si>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</si>
  <si>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</si>
  <si>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</si>
  <si>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</si>
  <si>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</si>
  <si>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</si>
  <si>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</si>
  <si>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</si>
  <si>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</si>
  <si>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</si>
  <si>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</si>
  <si>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</si>
  <si>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</si>
  <si>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</si>
  <si>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</si>
  <si>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</si>
  <si>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</si>
  <si>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</si>
  <si>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</si>
  <si>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</si>
  <si>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</si>
  <si>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</si>
  <si>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</si>
  <si>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</si>
  <si>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</si>
  <si>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</si>
  <si>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</si>
  <si>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</si>
  <si>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</si>
  <si>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</si>
  <si>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</si>
  <si>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</si>
  <si>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</si>
  <si>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</si>
  <si>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</si>
  <si>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</si>
  <si>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</si>
  <si>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</si>
  <si>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</si>
  <si>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</si>
  <si>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</si>
  <si>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</si>
  <si>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</si>
  <si>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</si>
  <si>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</si>
  <si>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</si>
  <si>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</si>
  <si>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</si>
  <si>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</si>
  <si>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</si>
  <si>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</si>
  <si>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</si>
  <si>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</si>
  <si>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</si>
  <si>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</si>
  <si>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</si>
  <si>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</si>
  <si>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</si>
  <si>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</si>
  <si>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</si>
  <si>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</si>
  <si>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</si>
  <si>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</si>
  <si>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</si>
  <si>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</si>
  <si>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</si>
  <si>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</si>
  <si>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</si>
  <si>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</si>
  <si>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</si>
  <si>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</si>
  <si>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</si>
  <si>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</si>
  <si>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</si>
  <si>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</si>
  <si>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</si>
  <si>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</si>
  <si>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</si>
  <si>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</si>
  <si>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</si>
  <si>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</si>
  <si>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</si>
  <si>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</si>
  <si>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</si>
  <si>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</si>
  <si>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</si>
  <si>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</si>
  <si>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</si>
  <si>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</si>
  <si>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</si>
  <si>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</si>
  <si>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</si>
  <si>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</si>
  <si>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</si>
  <si>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</si>
  <si>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</si>
  <si>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</si>
  <si>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</si>
  <si>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</si>
  <si>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</si>
  <si>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</si>
  <si>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</si>
  <si>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</si>
  <si>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</si>
  <si>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</si>
  <si>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</si>
  <si>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</si>
  <si>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</si>
  <si>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</si>
  <si>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</si>
  <si>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</si>
  <si>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</si>
  <si>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</si>
  <si>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</si>
  <si>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</si>
  <si>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</si>
  <si>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</si>
  <si>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</si>
  <si>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</si>
  <si>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</si>
  <si>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</si>
  <si>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</si>
  <si>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</si>
  <si>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</si>
  <si>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</si>
  <si>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</si>
  <si>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</si>
  <si>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</si>
  <si>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</si>
  <si>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</si>
  <si>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</si>
  <si>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</si>
  <si>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</si>
  <si>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</si>
  <si>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</si>
  <si>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</si>
  <si>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</si>
  <si>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</si>
  <si>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</si>
  <si>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</si>
  <si>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</si>
  <si>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</si>
  <si>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</si>
  <si>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</si>
  <si>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</si>
  <si>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</si>
  <si>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</si>
  <si>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</si>
  <si>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</si>
  <si>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</si>
  <si>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</si>
  <si>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</si>
  <si>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</si>
  <si>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</si>
  <si>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</si>
  <si>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</si>
  <si>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</si>
  <si>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</si>
  <si>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</si>
  <si>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</si>
  <si>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</si>
  <si>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</si>
  <si>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</si>
  <si>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</si>
  <si>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</si>
  <si>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</si>
  <si>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</si>
  <si>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</si>
  <si>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</si>
  <si>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</si>
  <si>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</si>
  <si>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</si>
  <si>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</si>
  <si>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</si>
  <si>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</si>
  <si>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</si>
  <si>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</si>
  <si>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</si>
  <si>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</si>
  <si>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</si>
  <si>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</si>
  <si>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</si>
  <si>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</si>
  <si>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</si>
  <si>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</si>
  <si>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</si>
  <si>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</si>
  <si>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</si>
  <si>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</si>
  <si>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</si>
  <si>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</si>
  <si>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</si>
  <si>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</si>
  <si>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</si>
  <si>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</si>
  <si>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</si>
  <si>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</si>
  <si>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</si>
  <si>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</si>
  <si>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</si>
  <si>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</si>
  <si>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</si>
  <si>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</si>
  <si>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</si>
  <si>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</si>
  <si>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</si>
  <si>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</si>
  <si>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</si>
  <si>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</si>
  <si>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</si>
  <si>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</si>
  <si>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</si>
  <si>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</si>
  <si>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</si>
  <si>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</si>
  <si>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</si>
  <si>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</si>
  <si>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</si>
  <si>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</si>
  <si>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</si>
  <si>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</si>
  <si>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</si>
  <si>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</si>
  <si>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</si>
  <si>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</si>
  <si>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</si>
  <si>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</si>
  <si>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</si>
  <si>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</si>
  <si>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</si>
  <si>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</si>
  <si>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</si>
  <si>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</si>
  <si>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</si>
  <si>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</si>
  <si>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</si>
  <si>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</si>
  <si>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</si>
  <si>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</si>
  <si>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</si>
  <si>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</si>
  <si>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</si>
  <si>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</si>
  <si>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</si>
  <si>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</si>
  <si>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</si>
  <si>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</si>
  <si>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</si>
  <si>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</si>
  <si>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</si>
  <si>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</si>
  <si>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</si>
  <si>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</si>
  <si>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</si>
  <si>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</si>
  <si>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</si>
  <si>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</si>
  <si>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</si>
  <si>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</si>
  <si>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</si>
  <si>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</si>
  <si>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</si>
  <si>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</si>
  <si>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</si>
  <si>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</si>
  <si>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</si>
  <si>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</si>
  <si>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</si>
  <si>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</si>
  <si>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</si>
  <si>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</si>
  <si>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</si>
  <si>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</si>
  <si>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</si>
  <si>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</si>
  <si>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</si>
  <si>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</si>
  <si>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</si>
  <si>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</si>
  <si>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</si>
  <si>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</si>
  <si>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</si>
  <si>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</si>
  <si>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</si>
  <si>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</si>
  <si>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</si>
  <si>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</si>
  <si>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</si>
  <si>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</si>
  <si>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</si>
  <si>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</si>
  <si>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</si>
  <si>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</si>
  <si>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</si>
  <si>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</si>
  <si>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</si>
  <si>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</si>
  <si>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</si>
  <si>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</si>
  <si>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</si>
  <si>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</si>
  <si>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</si>
  <si>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</si>
  <si>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</si>
  <si>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</si>
  <si>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</si>
  <si>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</si>
  <si>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</si>
  <si>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</si>
  <si>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</si>
  <si>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</si>
  <si>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</si>
  <si>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</si>
  <si>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</si>
  <si>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</si>
  <si>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</si>
  <si>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</si>
  <si>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</si>
  <si>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</si>
  <si>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</si>
  <si>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</si>
  <si>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</si>
  <si>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</si>
  <si>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</si>
  <si>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</si>
  <si>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</si>
  <si>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</si>
  <si>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</si>
  <si>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</si>
  <si>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</si>
  <si>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</si>
  <si>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</si>
  <si>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</si>
  <si>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</si>
  <si>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</si>
  <si>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</si>
  <si>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</si>
  <si>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</si>
  <si>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</si>
  <si>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</si>
  <si>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</si>
  <si>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</si>
  <si>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</si>
  <si>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</si>
  <si>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</si>
  <si>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</si>
  <si>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</si>
  <si>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</si>
  <si>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</si>
  <si>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</si>
  <si>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</si>
  <si>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</si>
  <si>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</si>
  <si>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</si>
  <si>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</si>
  <si>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</si>
  <si>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</si>
  <si>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</si>
  <si>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</si>
  <si>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</si>
  <si>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</si>
  <si>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</si>
  <si>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</si>
  <si>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</si>
  <si>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</si>
  <si>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</si>
  <si>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</si>
  <si>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</si>
  <si>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</si>
  <si>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</si>
  <si>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</si>
  <si>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</si>
  <si>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</si>
  <si>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</si>
  <si>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</si>
  <si>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</si>
  <si>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</si>
  <si>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</si>
  <si>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</si>
  <si>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</si>
  <si>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</si>
  <si>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</si>
  <si>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</si>
  <si>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</si>
  <si>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</si>
  <si>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</si>
  <si>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</si>
  <si>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</si>
  <si>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</si>
  <si>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</si>
  <si>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</si>
  <si>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</si>
  <si>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</si>
  <si>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</si>
  <si>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</si>
  <si>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</si>
  <si>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</si>
  <si>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</si>
  <si>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</si>
  <si>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</si>
  <si>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</si>
  <si>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</si>
  <si>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</si>
  <si>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</si>
  <si>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</si>
  <si>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</si>
  <si>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</si>
  <si>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</si>
  <si>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</si>
  <si>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</si>
  <si>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</si>
  <si>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</si>
  <si>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</si>
  <si>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</si>
  <si>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</si>
  <si>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</si>
  <si>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</si>
  <si>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</si>
  <si>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</si>
  <si>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</si>
  <si>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</si>
  <si>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</si>
  <si>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</si>
  <si>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</si>
  <si>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</si>
  <si>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</si>
  <si>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</si>
  <si>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</si>
  <si>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</si>
  <si>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</si>
  <si>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</si>
  <si>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</si>
  <si>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</si>
  <si>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</si>
  <si>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</si>
  <si>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</si>
  <si>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</si>
  <si>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</si>
  <si>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</si>
  <si>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</si>
  <si>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</si>
  <si>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</si>
  <si>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</si>
  <si>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</si>
  <si>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</si>
  <si>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</si>
  <si>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</si>
  <si>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</si>
  <si>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</si>
  <si>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</si>
  <si>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</si>
  <si>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</si>
  <si>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</si>
  <si>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</si>
  <si>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</si>
  <si>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</si>
  <si>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</si>
  <si>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</si>
  <si>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</si>
  <si>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</si>
  <si>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</si>
  <si>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</si>
  <si>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</si>
  <si>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</si>
  <si>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</si>
  <si>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</si>
  <si>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</si>
  <si>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</si>
  <si>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</si>
  <si>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</si>
  <si>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</si>
  <si>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</si>
  <si>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</si>
  <si>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</si>
  <si>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</si>
  <si>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</si>
  <si>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</si>
  <si>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</si>
  <si>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</si>
  <si>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</si>
  <si>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</si>
  <si>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</si>
  <si>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</si>
  <si>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</si>
  <si>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</si>
  <si>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</si>
  <si>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</si>
  <si>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</si>
  <si>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</si>
  <si>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</si>
  <si>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</si>
  <si>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</si>
  <si>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</si>
  <si>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</si>
  <si>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</si>
  <si>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</si>
  <si>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</si>
  <si>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</si>
  <si>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</si>
  <si>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</si>
  <si>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</si>
  <si>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</si>
  <si>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</si>
  <si>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</si>
  <si>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</si>
  <si>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</si>
  <si>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</si>
  <si>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</si>
  <si>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</si>
  <si>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</si>
  <si>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</si>
  <si>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</si>
  <si>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</si>
  <si>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</si>
  <si>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</si>
  <si>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</si>
  <si>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</si>
  <si>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</si>
  <si>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</si>
  <si>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</si>
  <si>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</si>
  <si>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</si>
  <si>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</si>
  <si>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</si>
  <si>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</si>
  <si>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</si>
  <si>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</si>
  <si>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</si>
  <si>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</si>
  <si>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</si>
  <si>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</si>
  <si>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</si>
  <si>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</si>
  <si>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</si>
  <si>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</si>
  <si>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</si>
  <si>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</si>
  <si>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</si>
  <si>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</si>
  <si>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</si>
  <si>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</si>
  <si>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</si>
  <si>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</si>
  <si>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</si>
  <si>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</si>
  <si>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</si>
  <si>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</si>
  <si>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</si>
  <si>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</si>
  <si>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</si>
  <si>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</si>
  <si>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</si>
  <si>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</si>
  <si>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</si>
  <si>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</si>
  <si>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</si>
  <si>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</si>
  <si>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</si>
  <si>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</si>
  <si>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</si>
  <si>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</si>
  <si>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</si>
  <si>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</si>
  <si>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</si>
  <si>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</si>
  <si>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</si>
  <si>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</si>
  <si>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</si>
  <si>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</si>
  <si>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</si>
  <si>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</si>
  <si>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</si>
  <si>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</si>
  <si>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</si>
  <si>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</si>
  <si>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</si>
  <si>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</si>
  <si>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</si>
  <si>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</si>
  <si>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</si>
  <si>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</si>
  <si>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</si>
  <si>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</si>
  <si>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</si>
  <si>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</si>
  <si>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</si>
  <si>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</si>
  <si>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</si>
  <si>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</si>
  <si>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</si>
  <si>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</si>
  <si>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</si>
  <si>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</si>
  <si>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</si>
  <si>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</si>
  <si>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</si>
  <si>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</si>
  <si>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</si>
  <si>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</si>
  <si>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</si>
  <si>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</si>
  <si>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</si>
  <si>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</si>
  <si>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</si>
  <si>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</si>
  <si>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</si>
  <si>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</si>
  <si>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</si>
  <si>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</si>
  <si>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</si>
  <si>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</si>
  <si>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</si>
  <si>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</si>
  <si>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</si>
  <si>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</si>
  <si>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</si>
  <si>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</si>
  <si>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</si>
  <si>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</si>
  <si>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</si>
  <si>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</si>
  <si>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</si>
  <si>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</si>
  <si>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</si>
  <si>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</si>
  <si>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</si>
  <si>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</si>
  <si>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</si>
  <si>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</si>
  <si>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</si>
  <si>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</si>
  <si>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</si>
  <si>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</si>
  <si>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</si>
  <si>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</si>
  <si>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</si>
  <si>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</si>
  <si>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</si>
  <si>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</si>
  <si>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</si>
  <si>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</si>
  <si>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</si>
  <si>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</si>
  <si>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</si>
  <si>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</si>
  <si>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</si>
  <si>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</si>
  <si>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</si>
  <si>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</si>
  <si>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</si>
  <si>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</si>
  <si>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</si>
  <si>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</si>
  <si>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</si>
  <si>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</si>
  <si>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</si>
  <si>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</si>
  <si>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</si>
  <si>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</si>
  <si>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</si>
  <si>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</si>
  <si>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</si>
  <si>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</si>
  <si>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</si>
  <si>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</si>
  <si>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</si>
  <si>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</si>
  <si>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</si>
  <si>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</si>
  <si>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</si>
  <si>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</si>
  <si>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</si>
  <si>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</si>
  <si>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</si>
  <si>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</si>
  <si>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</si>
  <si>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</si>
  <si>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</si>
  <si>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</si>
  <si>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</si>
  <si>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</si>
  <si>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</si>
  <si>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</si>
  <si>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</si>
  <si>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</si>
  <si>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</si>
  <si>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</si>
  <si>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</si>
  <si>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</si>
  <si>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</si>
  <si>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</si>
  <si>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</si>
  <si>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</si>
  <si>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</si>
  <si>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</si>
  <si>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</si>
  <si>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</si>
  <si>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</si>
  <si>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</si>
  <si>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</si>
  <si>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</si>
  <si>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</si>
  <si>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</si>
  <si>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</si>
  <si>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</si>
  <si>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</si>
  <si>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</si>
  <si>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</si>
  <si>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</si>
  <si>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</si>
  <si>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</si>
  <si>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</si>
  <si>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</si>
  <si>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</si>
  <si>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</si>
  <si>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</si>
  <si>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</si>
  <si>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</si>
  <si>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</si>
  <si>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</si>
  <si>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</si>
  <si>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</si>
  <si>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</si>
  <si>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</si>
  <si>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</si>
  <si>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</si>
  <si>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</si>
  <si>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</si>
  <si>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</si>
  <si>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</si>
  <si>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</si>
  <si>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</si>
  <si>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</si>
  <si>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</si>
  <si>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</si>
  <si>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</si>
  <si>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</si>
  <si>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</si>
  <si>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</si>
  <si>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</si>
  <si>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</si>
  <si>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</si>
  <si>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</si>
  <si>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</si>
  <si>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</si>
  <si>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</si>
  <si>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</si>
  <si>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</si>
  <si>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</si>
  <si>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</si>
  <si>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</si>
  <si>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</si>
  <si>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</si>
  <si>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</si>
  <si>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</si>
  <si>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</si>
  <si>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</si>
  <si>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</si>
  <si>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</si>
  <si>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</si>
  <si>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</si>
  <si>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</si>
  <si>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</si>
  <si>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</si>
  <si>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</si>
  <si>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</si>
  <si>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</si>
  <si>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</si>
  <si>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</si>
  <si>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</si>
  <si>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</si>
  <si>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</si>
  <si>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</si>
  <si>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</si>
  <si>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</si>
  <si>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</si>
  <si>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</si>
  <si>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</si>
  <si>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</si>
  <si>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</si>
  <si>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</si>
  <si>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</si>
  <si>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</si>
  <si>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</si>
  <si>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</si>
  <si>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</si>
  <si>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</si>
  <si>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</si>
  <si>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</si>
  <si>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</si>
  <si>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</si>
  <si>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</si>
  <si>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</si>
  <si>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</si>
  <si>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</si>
  <si>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</si>
  <si>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</si>
  <si>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</si>
  <si>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</si>
  <si>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</si>
  <si>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</si>
  <si>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</si>
  <si>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</si>
  <si>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</si>
  <si>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</si>
  <si>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</si>
  <si>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</si>
  <si>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</si>
  <si>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</si>
  <si>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</si>
  <si>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</si>
  <si>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</si>
  <si>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</si>
  <si>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</si>
  <si>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</si>
  <si>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</si>
  <si>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</si>
  <si>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</si>
  <si>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</si>
  <si>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</si>
  <si>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</si>
  <si>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</si>
  <si>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</si>
  <si>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</si>
  <si>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</si>
  <si>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</si>
  <si>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</si>
  <si>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</si>
  <si>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</si>
  <si>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</si>
  <si>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</si>
  <si>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</si>
  <si>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</si>
  <si>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</si>
  <si>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</si>
  <si>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</si>
  <si>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</si>
  <si>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</si>
  <si>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</si>
  <si>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</si>
  <si>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</si>
  <si>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</si>
  <si>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</si>
  <si>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</si>
  <si>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</si>
  <si>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</si>
  <si>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</si>
  <si>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</si>
  <si>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</si>
  <si>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</si>
  <si>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</si>
  <si>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</si>
  <si>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</si>
  <si>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</si>
  <si>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</si>
  <si>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</si>
  <si>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</si>
  <si>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</si>
  <si>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</si>
  <si>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</si>
  <si>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</si>
  <si>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</si>
  <si>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</si>
  <si>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</si>
  <si>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</si>
  <si>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</si>
  <si>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</si>
  <si>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</si>
  <si>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</si>
  <si>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</si>
  <si>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</si>
  <si>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</si>
  <si>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</si>
  <si>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</si>
  <si>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</si>
  <si>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</si>
  <si>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</si>
  <si>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</si>
  <si>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</si>
  <si>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</si>
  <si>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</si>
  <si>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</si>
  <si>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</si>
  <si>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</si>
  <si>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</si>
  <si>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</si>
  <si>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</si>
  <si>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</si>
  <si>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</si>
  <si>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</si>
  <si>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</si>
  <si>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</si>
  <si>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</si>
  <si>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</si>
  <si>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</si>
  <si>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</si>
  <si>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</si>
  <si>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</si>
  <si>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</si>
  <si>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</si>
  <si>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</si>
  <si>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</si>
  <si>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</si>
  <si>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</si>
  <si>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</si>
  <si>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</si>
  <si>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</si>
  <si>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</si>
  <si>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</si>
  <si>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</si>
  <si>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</si>
  <si>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</si>
  <si>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</si>
  <si>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</si>
  <si>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</si>
  <si>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</si>
  <si>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</si>
  <si>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</si>
  <si>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</si>
  <si>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</si>
  <si>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</si>
  <si>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</si>
  <si>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</si>
  <si>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</si>
  <si>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</si>
  <si>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</si>
  <si>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</si>
  <si>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</si>
  <si>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</si>
  <si>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</si>
  <si>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</si>
  <si>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</si>
  <si>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</si>
  <si>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</si>
  <si>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</si>
  <si>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</si>
  <si>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</si>
  <si>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</si>
  <si>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</si>
  <si>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</si>
  <si>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</si>
  <si>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</si>
  <si>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</si>
  <si>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</si>
  <si>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</si>
  <si>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</si>
  <si>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</si>
  <si>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</si>
  <si>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</si>
  <si>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</si>
  <si>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</si>
  <si>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</si>
  <si>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</si>
  <si>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</si>
  <si>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</si>
  <si>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</si>
  <si>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</si>
  <si>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</si>
  <si>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</si>
  <si>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</si>
  <si>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</si>
  <si>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</si>
  <si>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</si>
  <si>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</si>
  <si>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</si>
  <si>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</si>
  <si>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</si>
  <si>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</si>
  <si>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</si>
  <si>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</si>
  <si>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</si>
  <si>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</si>
  <si>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</si>
  <si>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</si>
  <si>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</si>
  <si>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</si>
  <si>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</si>
  <si>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</si>
  <si>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</si>
  <si>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</si>
  <si>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</si>
  <si>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</si>
  <si>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</si>
  <si>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</si>
  <si>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</si>
  <si>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</si>
  <si>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</si>
  <si>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</si>
  <si>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</si>
  <si>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</si>
  <si>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</si>
  <si>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</si>
  <si>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</si>
  <si>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</si>
  <si>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</si>
  <si>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</si>
  <si>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</si>
  <si>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</si>
  <si>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</si>
  <si>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</si>
  <si>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</si>
  <si>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</si>
  <si>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</si>
  <si>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</si>
  <si>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</si>
  <si>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</si>
  <si>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</si>
  <si>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</si>
  <si>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</si>
  <si>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</si>
  <si>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</si>
  <si>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</si>
  <si>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</si>
  <si>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</si>
  <si>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</si>
  <si>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</si>
  <si>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</si>
  <si>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</si>
  <si>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</si>
  <si>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</si>
  <si>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</si>
  <si>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</si>
  <si>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</si>
  <si>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</si>
  <si>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</si>
  <si>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</si>
  <si>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</si>
  <si>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</si>
  <si>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</si>
  <si>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</si>
  <si>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</si>
  <si>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</si>
  <si>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</si>
  <si>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</si>
  <si>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</si>
  <si>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</si>
  <si>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</si>
  <si>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</si>
  <si>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</si>
  <si>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</si>
  <si>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</si>
  <si>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</si>
  <si>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</si>
  <si>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</si>
  <si>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</si>
  <si>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</si>
  <si>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</si>
  <si>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</si>
  <si>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</si>
  <si>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</si>
  <si>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</si>
  <si>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</si>
  <si>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</si>
  <si>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</si>
  <si>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</si>
  <si>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</si>
  <si>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</si>
  <si>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</si>
  <si>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</si>
  <si>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</si>
  <si>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</si>
  <si>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</si>
  <si>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</si>
  <si>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</si>
  <si>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</si>
  <si>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</si>
  <si>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</si>
  <si>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</si>
  <si>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</si>
  <si>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</si>
  <si>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</si>
  <si>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</si>
  <si>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</si>
  <si>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</si>
  <si>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</si>
  <si>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</si>
  <si>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</si>
  <si>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</si>
  <si>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</si>
  <si>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</si>
  <si>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</si>
  <si>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</si>
  <si>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</si>
  <si>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</si>
  <si>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</si>
  <si>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</si>
  <si>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</si>
  <si>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</si>
  <si>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</si>
  <si>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</si>
  <si>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</si>
  <si>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</si>
  <si>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</si>
  <si>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</si>
  <si>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</si>
  <si>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</si>
  <si>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</si>
  <si>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</si>
  <si>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</si>
  <si>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</si>
  <si>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</si>
  <si>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</si>
  <si>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</si>
  <si>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</si>
  <si>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</si>
  <si>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</si>
  <si>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</si>
  <si>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</si>
  <si>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</si>
  <si>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</si>
  <si>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</si>
  <si>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</si>
  <si>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</si>
  <si>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</si>
  <si>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</si>
  <si>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</si>
  <si>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</si>
  <si>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</si>
  <si>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</si>
  <si>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</si>
  <si>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</si>
  <si>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</si>
  <si>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</si>
  <si>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</si>
  <si>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</si>
  <si>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</si>
  <si>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</si>
  <si>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</si>
  <si>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</si>
  <si>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</si>
  <si>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</si>
  <si>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</si>
  <si>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</si>
  <si>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</si>
  <si>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</si>
  <si>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</si>
  <si>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</si>
  <si>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</si>
  <si>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</si>
  <si>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</si>
  <si>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</si>
  <si>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</si>
  <si>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</si>
  <si>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</si>
  <si>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</si>
  <si>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</si>
  <si>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</si>
  <si>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</si>
  <si>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</si>
  <si>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</si>
  <si>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</si>
  <si>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</si>
  <si>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</si>
  <si>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</si>
  <si>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</si>
  <si>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</si>
  <si>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</si>
  <si>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</si>
  <si>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</si>
  <si>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</si>
  <si>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</si>
  <si>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</si>
  <si>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</si>
  <si>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</si>
  <si>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</si>
  <si>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</si>
  <si>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</si>
  <si>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</si>
  <si>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</si>
  <si>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</si>
  <si>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</si>
  <si>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</si>
  <si>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</si>
  <si>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</si>
  <si>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</si>
  <si>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</si>
  <si>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</si>
  <si>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</si>
  <si>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</si>
  <si>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</si>
  <si>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</si>
  <si>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</si>
  <si>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</si>
  <si>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</si>
  <si>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</si>
  <si>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</si>
  <si>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</si>
  <si>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</si>
  <si>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</si>
  <si>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</si>
  <si>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</si>
  <si>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</si>
  <si>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</si>
  <si>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</si>
  <si>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</si>
  <si>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</si>
  <si>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</si>
  <si>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</si>
  <si>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</si>
  <si>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</si>
  <si>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</si>
  <si>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</si>
  <si>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</si>
  <si>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</si>
  <si>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</si>
  <si>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</si>
  <si>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</si>
  <si>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</si>
  <si>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</si>
  <si>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</si>
  <si>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</si>
  <si>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</si>
  <si>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</si>
  <si>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</si>
  <si>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</si>
  <si>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</si>
  <si>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</si>
  <si>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</si>
  <si>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</si>
  <si>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</si>
  <si>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</si>
  <si>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</si>
  <si>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</si>
  <si>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</si>
  <si>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</si>
  <si>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</si>
  <si>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</si>
  <si>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</si>
  <si>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</si>
  <si>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</si>
  <si>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</si>
  <si>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</si>
  <si>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</si>
  <si>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</si>
  <si>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</si>
  <si>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</si>
  <si>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</si>
  <si>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</si>
  <si>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</si>
  <si>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</si>
  <si>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</si>
  <si>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</si>
  <si>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</si>
  <si>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</si>
  <si>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</si>
  <si>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</si>
  <si>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</si>
  <si>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</si>
  <si>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</si>
  <si>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</si>
  <si>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</si>
  <si>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</si>
  <si>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</si>
  <si>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</si>
  <si>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</si>
  <si>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</si>
  <si>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</si>
  <si>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</si>
  <si>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</si>
  <si>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</si>
  <si>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</si>
  <si>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</si>
  <si>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</si>
  <si>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</si>
  <si>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</si>
  <si>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</si>
  <si>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</si>
  <si>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</si>
  <si>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</si>
  <si>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</si>
  <si>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</si>
  <si>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</si>
  <si>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</si>
  <si>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</si>
  <si>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</si>
  <si>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</si>
  <si>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</si>
  <si>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</si>
  <si>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</si>
  <si>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</si>
  <si>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</si>
  <si>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</si>
  <si>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</si>
  <si>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</si>
  <si>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</si>
  <si>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</si>
  <si>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</si>
  <si>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</si>
  <si>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</si>
  <si>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</si>
  <si>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</si>
  <si>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</si>
  <si>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</si>
  <si>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</si>
  <si>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</si>
  <si>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</si>
  <si>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</si>
  <si>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</si>
  <si>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</si>
  <si>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</si>
  <si>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</si>
  <si>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</si>
  <si>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</si>
  <si>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</si>
  <si>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</si>
  <si>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</si>
  <si>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</si>
  <si>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</si>
  <si>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</si>
  <si>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</si>
  <si>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</si>
  <si>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</si>
  <si>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</si>
  <si>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</si>
  <si>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</si>
  <si>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</si>
  <si>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</si>
  <si>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</si>
  <si>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</si>
  <si>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</si>
  <si>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</si>
  <si>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</si>
  <si>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</si>
  <si>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</si>
  <si>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</si>
  <si>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</si>
  <si>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</si>
  <si>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</si>
  <si>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</si>
  <si>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</si>
  <si>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</si>
  <si>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</si>
  <si>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</si>
  <si>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</si>
  <si>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</si>
  <si>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</si>
  <si>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</si>
  <si>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</si>
  <si>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</si>
  <si>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</si>
  <si>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</si>
  <si>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</si>
  <si>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</si>
  <si>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</si>
  <si>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</si>
  <si>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</si>
  <si>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</si>
  <si>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</si>
  <si>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</si>
  <si>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</si>
  <si>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</si>
  <si>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</si>
  <si>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</si>
  <si>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</si>
  <si>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</si>
  <si>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</si>
  <si>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</si>
  <si>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</si>
  <si>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</si>
  <si>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</si>
  <si>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</si>
  <si>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</si>
  <si>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</si>
  <si>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</si>
  <si>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</si>
  <si>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</si>
  <si>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</si>
  <si>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</si>
  <si>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</si>
  <si>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</si>
  <si>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</si>
  <si>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</si>
  <si>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</si>
  <si>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</si>
  <si>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</si>
  <si>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</si>
  <si>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</si>
  <si>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</si>
  <si>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</si>
  <si>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</si>
  <si>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</si>
  <si>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</si>
  <si>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</si>
  <si>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</si>
  <si>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</si>
  <si>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</si>
  <si>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</si>
  <si>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</si>
  <si>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</si>
  <si>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</si>
  <si>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</si>
  <si>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</si>
  <si>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</si>
  <si>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</si>
  <si>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</si>
  <si>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</si>
  <si>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</si>
  <si>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</si>
  <si>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</si>
  <si>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</si>
  <si>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</si>
  <si>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</si>
  <si>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</si>
  <si>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</si>
  <si>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</si>
  <si>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</si>
  <si>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</si>
  <si>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</si>
  <si>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</si>
  <si>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</si>
  <si>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</si>
  <si>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</si>
  <si>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</si>
  <si>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</si>
  <si>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</si>
  <si>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</si>
  <si>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</si>
  <si>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</si>
  <si>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</si>
  <si>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</si>
  <si>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</si>
  <si>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</si>
  <si>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</si>
  <si>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</si>
  <si>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</si>
  <si>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</si>
  <si>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</si>
  <si>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</si>
  <si>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</si>
  <si>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</si>
  <si>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</si>
  <si>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</si>
  <si>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</si>
  <si>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</si>
  <si>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</si>
  <si>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</si>
  <si>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</si>
  <si>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</si>
  <si>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</si>
  <si>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</si>
  <si>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</si>
  <si>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</si>
  <si>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</si>
  <si>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</si>
  <si>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</si>
  <si>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</si>
  <si>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</si>
  <si>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</si>
  <si>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</si>
  <si>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</si>
  <si>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</si>
  <si>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</si>
  <si>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</si>
  <si>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</si>
  <si>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</si>
  <si>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</si>
  <si>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</si>
  <si>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</si>
  <si>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</si>
  <si>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</si>
  <si>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</si>
  <si>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</si>
  <si>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</si>
  <si>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</si>
  <si>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</si>
  <si>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</si>
  <si>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</si>
  <si>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</si>
  <si>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</si>
  <si>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</si>
  <si>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</si>
  <si>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</si>
  <si>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</si>
  <si>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</si>
  <si>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</si>
  <si>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</si>
  <si>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</si>
  <si>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</si>
  <si>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</si>
  <si>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</si>
  <si>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</si>
  <si>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</si>
  <si>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</si>
  <si>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</si>
  <si>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</si>
  <si>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</si>
  <si>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</si>
  <si>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</si>
  <si>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</si>
  <si>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</si>
  <si>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</si>
  <si>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</si>
  <si>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</si>
  <si>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</si>
  <si>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</si>
  <si>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</si>
  <si>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</si>
  <si>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</si>
  <si>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</si>
  <si>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</si>
  <si>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</si>
  <si>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</si>
  <si>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</si>
  <si>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</si>
  <si>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</si>
  <si>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</si>
  <si>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</si>
  <si>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</si>
  <si>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</si>
  <si>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</si>
  <si>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</si>
  <si>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</si>
  <si>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</si>
  <si>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</si>
  <si>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</si>
  <si>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</si>
  <si>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</si>
  <si>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</si>
  <si>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</si>
  <si>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</si>
  <si>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</si>
  <si>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</si>
  <si>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</si>
  <si>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</si>
  <si>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</si>
  <si>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</si>
  <si>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</si>
  <si>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</si>
  <si>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</si>
  <si>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</si>
  <si>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</si>
  <si>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</si>
  <si>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</si>
  <si>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</si>
  <si>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</si>
  <si>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</si>
  <si>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</si>
  <si>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</si>
  <si>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</si>
  <si>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</si>
  <si>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</si>
  <si>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</si>
  <si>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</si>
  <si>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</si>
  <si>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</si>
  <si>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</si>
  <si>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</si>
  <si>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</si>
  <si>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</si>
  <si>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</si>
  <si>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</si>
  <si>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</si>
  <si>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</si>
  <si>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</si>
  <si>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</si>
  <si>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</si>
  <si>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</si>
  <si>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</si>
  <si>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</si>
  <si>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</si>
  <si>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</si>
  <si>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</si>
  <si>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</si>
  <si>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</si>
  <si>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</si>
  <si>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</si>
  <si>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</si>
  <si>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</si>
  <si>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</si>
  <si>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</si>
  <si>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</si>
  <si>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</si>
  <si>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</si>
  <si>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</si>
  <si>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</si>
  <si>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</si>
  <si>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</si>
  <si>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</si>
  <si>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</si>
  <si>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</si>
  <si>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</si>
  <si>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</si>
  <si>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</si>
  <si>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</si>
  <si>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</si>
  <si>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</si>
  <si>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</si>
  <si>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</si>
  <si>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</si>
  <si>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</si>
  <si>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</si>
  <si>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</si>
  <si>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</si>
  <si>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</si>
  <si>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</si>
  <si>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</si>
  <si>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</si>
  <si>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</si>
  <si>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</si>
  <si>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</si>
  <si>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</si>
  <si>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</si>
  <si>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</si>
  <si>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</si>
  <si>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</si>
  <si>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</si>
  <si>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</si>
  <si>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</si>
  <si>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</si>
  <si>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</si>
  <si>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</si>
  <si>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</si>
  <si>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</si>
  <si>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</si>
  <si>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</si>
  <si>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</si>
  <si>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</si>
  <si>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</si>
  <si>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</si>
  <si>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</si>
  <si>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</si>
  <si>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</si>
  <si>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</si>
  <si>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</si>
  <si>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</si>
  <si>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</si>
  <si>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</si>
  <si>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</si>
  <si>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</si>
  <si>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</si>
  <si>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</si>
  <si>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</si>
  <si>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</si>
  <si>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</si>
  <si>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</si>
  <si>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</si>
  <si>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</si>
  <si>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</si>
  <si>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</si>
  <si>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</si>
  <si>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</si>
  <si>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</si>
  <si>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</si>
  <si>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</si>
  <si>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</si>
  <si>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</si>
  <si>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</si>
  <si>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</si>
  <si>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</si>
  <si>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</si>
  <si>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</si>
  <si>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</si>
  <si>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</si>
  <si>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</si>
  <si>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</si>
  <si>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</si>
  <si>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</si>
  <si>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</si>
  <si>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</si>
  <si>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</si>
  <si>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</si>
  <si>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</si>
  <si>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</si>
  <si>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</si>
  <si>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</si>
  <si>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</si>
  <si>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</si>
  <si>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</si>
  <si>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</si>
  <si>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</si>
  <si>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</si>
  <si>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</si>
  <si>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</si>
  <si>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</si>
  <si>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</si>
  <si>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</si>
  <si>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</si>
  <si>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</si>
  <si>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</si>
  <si>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</si>
  <si>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</si>
  <si>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</si>
  <si>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</si>
  <si>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</si>
  <si>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</si>
  <si>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</si>
  <si>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</si>
  <si>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</si>
  <si>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</si>
  <si>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</si>
  <si>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</si>
  <si>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</si>
  <si>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</si>
  <si>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</si>
  <si>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</si>
  <si>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</si>
  <si>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</si>
  <si>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</si>
  <si>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</si>
  <si>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</si>
  <si>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</si>
  <si>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</si>
  <si>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</si>
  <si>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</si>
  <si>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</si>
  <si>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</si>
  <si>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</si>
  <si>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</si>
  <si>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</si>
  <si>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</si>
  <si>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</si>
  <si>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</si>
  <si>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</si>
  <si>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</si>
  <si>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</si>
  <si>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</si>
  <si>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</si>
  <si>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</si>
  <si>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</si>
  <si>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</si>
  <si>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</si>
  <si>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</si>
  <si>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</si>
  <si>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</si>
  <si>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</si>
  <si>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</si>
  <si>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</si>
  <si>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</si>
  <si>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</si>
  <si>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</si>
  <si>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</si>
  <si>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</si>
  <si>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</si>
  <si>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</si>
  <si>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</si>
  <si>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</si>
  <si>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</si>
  <si>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</si>
  <si>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</si>
  <si>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</si>
  <si>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</si>
  <si>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</si>
  <si>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</si>
  <si>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</si>
  <si>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</si>
  <si>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</si>
  <si>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</si>
  <si>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</si>
  <si>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</si>
  <si>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</si>
  <si>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</si>
  <si>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</si>
  <si>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</si>
  <si>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</si>
  <si>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</si>
  <si>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</si>
  <si>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</si>
  <si>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</si>
  <si>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</si>
  <si>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</si>
  <si>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</si>
  <si>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</si>
  <si>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</si>
  <si>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</si>
  <si>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</si>
  <si>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</si>
  <si>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</si>
  <si>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</si>
  <si>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</si>
  <si>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</si>
  <si>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</si>
  <si>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</si>
  <si>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</si>
  <si>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</si>
  <si>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</si>
  <si>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</si>
  <si>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</si>
  <si>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</si>
  <si>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</si>
  <si>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</si>
  <si>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</si>
  <si>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</si>
  <si>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</si>
  <si>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</si>
  <si>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</si>
  <si>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</si>
  <si>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</si>
  <si>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</si>
  <si>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</si>
  <si>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</si>
  <si>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</si>
  <si>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</si>
  <si>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</si>
  <si>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</si>
  <si>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</si>
  <si>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</si>
  <si>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</si>
  <si>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</si>
  <si>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</si>
  <si>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</si>
  <si>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</si>
  <si>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</si>
  <si>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</si>
  <si>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</si>
  <si>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</si>
  <si>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</si>
  <si>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</si>
  <si>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</si>
  <si>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</si>
  <si>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</si>
  <si>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</si>
  <si>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</si>
  <si>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</si>
  <si>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</si>
  <si>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</si>
  <si>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</si>
  <si>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</si>
  <si>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</si>
  <si>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</si>
  <si>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</si>
  <si>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</si>
  <si>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</si>
  <si>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</si>
  <si>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</si>
  <si>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</si>
  <si>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</si>
  <si>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</si>
  <si>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</si>
  <si>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</si>
  <si>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</si>
  <si>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</si>
  <si>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</si>
  <si>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</si>
  <si>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</si>
  <si>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</si>
  <si>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</si>
  <si>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</si>
  <si>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</si>
  <si>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</si>
  <si>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</si>
  <si>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</si>
  <si>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</si>
  <si>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</si>
  <si>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</si>
  <si>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</si>
  <si>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</si>
  <si>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</si>
  <si>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</si>
  <si>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</si>
  <si>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</si>
  <si>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</si>
  <si>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</si>
  <si>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</si>
  <si>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</si>
  <si>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</si>
  <si>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</si>
  <si>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</si>
  <si>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</si>
  <si>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</si>
  <si>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</si>
  <si>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</si>
  <si>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</si>
  <si>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</si>
  <si>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</si>
  <si>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</si>
  <si>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</si>
  <si>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</si>
  <si>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</si>
  <si>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</si>
  <si>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</si>
  <si>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</si>
  <si>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</si>
  <si>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</si>
  <si>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</si>
  <si>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</si>
  <si>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</si>
  <si>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</si>
  <si>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</si>
  <si>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</si>
  <si>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</si>
  <si>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</si>
  <si>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</si>
  <si>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</si>
  <si>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</si>
  <si>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</si>
  <si>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</si>
  <si>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</si>
  <si>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</si>
  <si>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</si>
  <si>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</si>
  <si>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</si>
  <si>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</si>
  <si>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</si>
  <si>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</si>
  <si>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</si>
  <si>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</si>
  <si>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</si>
  <si>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</si>
  <si>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</si>
  <si>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</si>
  <si>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</si>
  <si>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</si>
  <si>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</si>
  <si>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</si>
  <si>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</si>
  <si>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</si>
  <si>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</si>
  <si>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</si>
  <si>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</si>
  <si>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</si>
  <si>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</si>
  <si>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</si>
  <si>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</si>
  <si>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</si>
  <si>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</si>
  <si>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</si>
  <si>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</si>
  <si>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</si>
  <si>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</si>
  <si>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</si>
  <si>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</si>
  <si>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</si>
  <si>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</si>
  <si>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</si>
  <si>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</si>
  <si>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</si>
  <si>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</si>
  <si>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</si>
  <si>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</si>
  <si>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</si>
  <si>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</si>
  <si>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</si>
  <si>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</si>
  <si>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</si>
  <si>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</si>
  <si>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</si>
  <si>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</si>
  <si>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</si>
  <si>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</si>
  <si>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</si>
  <si>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</si>
  <si>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</si>
  <si>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</si>
  <si>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</si>
  <si>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</si>
  <si>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</si>
  <si>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</si>
  <si>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</si>
  <si>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</si>
  <si>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</si>
  <si>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</si>
  <si>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</si>
  <si>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</si>
  <si>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</si>
  <si>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</si>
  <si>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</si>
  <si>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</si>
  <si>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</si>
  <si>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</si>
  <si>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</si>
  <si>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</si>
  <si>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</si>
  <si>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</si>
  <si>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</si>
  <si>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</si>
  <si>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</si>
  <si>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</si>
  <si>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</si>
  <si>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</si>
  <si>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</si>
  <si>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</si>
  <si>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</si>
  <si>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</si>
  <si>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</si>
  <si>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</si>
  <si>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</si>
  <si>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</si>
  <si>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</si>
  <si>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</si>
  <si>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</si>
  <si>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</si>
  <si>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</si>
  <si>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</si>
  <si>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</si>
  <si>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</si>
  <si>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</si>
  <si>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</si>
  <si>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</si>
  <si>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</si>
  <si>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</si>
  <si>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</si>
  <si>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</si>
  <si>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</si>
  <si>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</si>
  <si>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</si>
  <si>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</si>
  <si>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</si>
  <si>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</si>
  <si>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</si>
  <si>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</si>
  <si>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</si>
  <si>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</si>
  <si>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</si>
  <si>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</si>
  <si>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</si>
  <si>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</si>
  <si>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</si>
  <si>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</si>
  <si>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</si>
  <si>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</si>
  <si>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</si>
  <si>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</si>
  <si>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</si>
  <si>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</si>
  <si>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</si>
  <si>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</si>
  <si>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</si>
  <si>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</si>
  <si>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</si>
  <si>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</si>
  <si>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</si>
  <si>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</si>
  <si>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</si>
  <si>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</si>
  <si>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</si>
  <si>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</si>
  <si>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</si>
  <si>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</si>
  <si>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</si>
  <si>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</si>
  <si>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</si>
  <si>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</si>
  <si>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</si>
  <si>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</si>
  <si>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</si>
  <si>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</si>
  <si>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</si>
  <si>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</si>
  <si>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</si>
  <si>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</si>
  <si>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</si>
  <si>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</si>
  <si>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</si>
  <si>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</si>
  <si>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</si>
  <si>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</si>
  <si>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</si>
  <si>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</si>
  <si>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</si>
  <si>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</si>
  <si>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</si>
  <si>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</si>
  <si>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</si>
  <si>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</si>
  <si>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</si>
  <si>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</si>
  <si>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</si>
  <si>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</si>
  <si>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</si>
  <si>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</si>
  <si>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</si>
  <si>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</si>
  <si>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</si>
  <si>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</si>
  <si>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</si>
  <si>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</si>
  <si>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</si>
  <si>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</si>
  <si>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</si>
  <si>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</si>
  <si>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</si>
  <si>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</si>
  <si>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</si>
  <si>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</si>
  <si>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</si>
  <si>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</si>
  <si>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</si>
  <si>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</si>
  <si>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</si>
  <si>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</si>
  <si>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</si>
  <si>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</si>
  <si>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</si>
  <si>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</si>
  <si>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</si>
  <si>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</si>
  <si>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</si>
  <si>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</si>
  <si>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</si>
  <si>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</si>
  <si>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</si>
  <si>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</si>
  <si>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</si>
  <si>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</si>
  <si>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</si>
  <si>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</si>
  <si>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</si>
  <si>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</si>
  <si>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</si>
  <si>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</si>
  <si>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</si>
  <si>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</si>
  <si>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</si>
  <si>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</si>
  <si>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</si>
  <si>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</si>
  <si>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</si>
  <si>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</si>
  <si>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</si>
  <si>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</si>
  <si>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</si>
  <si>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</si>
  <si>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</si>
  <si>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</si>
  <si>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</si>
  <si>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</si>
  <si>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</si>
  <si>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</si>
  <si>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</si>
  <si>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</si>
  <si>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</si>
  <si>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</si>
  <si>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</si>
  <si>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</si>
  <si>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</si>
  <si>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</si>
  <si>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</si>
  <si>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</si>
  <si>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</si>
  <si>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</si>
  <si>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</si>
  <si>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</si>
  <si>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</si>
  <si>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</si>
  <si>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</si>
  <si>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</si>
  <si>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</si>
  <si>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</si>
  <si>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</si>
  <si>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</si>
  <si>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</si>
  <si>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</si>
  <si>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</si>
  <si>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</si>
  <si>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</si>
  <si>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</si>
  <si>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</si>
  <si>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</si>
  <si>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</si>
  <si>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</si>
  <si>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</si>
  <si>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</si>
  <si>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</si>
  <si>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</si>
  <si>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</si>
  <si>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</si>
  <si>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</si>
  <si>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</si>
  <si>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</si>
  <si>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</si>
  <si>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</si>
  <si>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</si>
  <si>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</si>
  <si>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</si>
  <si>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</si>
  <si>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</si>
  <si>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</si>
  <si>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</si>
  <si>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</si>
  <si>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</si>
  <si>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</si>
  <si>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</si>
  <si>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</si>
  <si>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</si>
  <si>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</si>
  <si>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</si>
  <si>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</si>
  <si>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</si>
  <si>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</si>
  <si>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</si>
  <si>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</si>
  <si>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</si>
  <si>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</si>
  <si>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</si>
  <si>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</si>
  <si>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</si>
  <si>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</si>
  <si>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</si>
  <si>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</si>
  <si>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</si>
  <si>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</si>
  <si>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</si>
  <si>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</si>
  <si>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</si>
  <si>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</si>
  <si>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</si>
  <si>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</si>
  <si>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</si>
  <si>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</si>
  <si>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</si>
  <si>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</si>
  <si>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</si>
  <si>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</si>
  <si>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</si>
  <si>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</si>
  <si>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</si>
  <si>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</si>
  <si>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</si>
  <si>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</si>
  <si>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</si>
  <si>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</si>
  <si>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</si>
  <si>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</si>
  <si>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</si>
  <si>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</si>
  <si>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</si>
  <si>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</si>
  <si>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</si>
  <si>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</si>
  <si>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</si>
  <si>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</si>
  <si>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</si>
  <si>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</si>
  <si>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</si>
  <si>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</si>
  <si>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</si>
  <si>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</si>
  <si>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</si>
  <si>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</si>
  <si>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</si>
  <si>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</si>
  <si>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</si>
  <si>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</si>
  <si>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</si>
  <si>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</si>
  <si>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</si>
  <si>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</si>
  <si>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</si>
  <si>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</si>
  <si>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</si>
  <si>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</si>
  <si>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</si>
  <si>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</si>
  <si>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</si>
  <si>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</si>
  <si>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</si>
  <si>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</si>
  <si>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</si>
  <si>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</si>
  <si>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</si>
  <si>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</si>
  <si>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</si>
  <si>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</si>
  <si>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</si>
  <si>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</si>
  <si>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</si>
  <si>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</si>
  <si>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</si>
  <si>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</si>
  <si>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</si>
  <si>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</si>
  <si>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</si>
  <si>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</si>
  <si>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</si>
  <si>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</si>
  <si>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</si>
  <si>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</si>
  <si>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</si>
  <si>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</si>
  <si>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</si>
  <si>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</si>
  <si>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</si>
  <si>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</si>
  <si>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</si>
  <si>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</si>
  <si>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</si>
  <si>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</si>
  <si>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</si>
  <si>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</si>
  <si>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</si>
  <si>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</si>
  <si>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</si>
  <si>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</si>
  <si>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</si>
  <si>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</si>
  <si>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</si>
  <si>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</si>
  <si>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</si>
  <si>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</si>
  <si>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</si>
  <si>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</si>
  <si>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</si>
  <si>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</si>
  <si>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</si>
  <si>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</si>
  <si>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</si>
  <si>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</si>
  <si>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</si>
  <si>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</si>
  <si>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</si>
  <si>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</si>
  <si>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</si>
  <si>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</si>
  <si>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</si>
  <si>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</si>
  <si>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</si>
  <si>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</si>
  <si>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</si>
  <si>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</si>
  <si>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</si>
  <si>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</si>
  <si>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</si>
  <si>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</si>
  <si>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</si>
  <si>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</si>
  <si>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</si>
  <si>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</si>
  <si>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</si>
  <si>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</si>
  <si>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</si>
  <si>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</si>
  <si>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</si>
  <si>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</si>
  <si>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</si>
  <si>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</si>
  <si>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</si>
  <si>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</si>
  <si>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</si>
  <si>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</si>
  <si>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</si>
  <si>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</si>
  <si>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</si>
  <si>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</si>
  <si>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</si>
  <si>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</si>
  <si>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</si>
  <si>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</si>
  <si>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</si>
  <si>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</si>
  <si>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</si>
  <si>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</si>
  <si>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</si>
  <si>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</si>
  <si>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</si>
  <si>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</si>
  <si>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</si>
  <si>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</si>
  <si>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</si>
  <si>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</si>
  <si>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</si>
  <si>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</si>
  <si>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</si>
  <si>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</si>
  <si>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</si>
  <si>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</si>
  <si>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</si>
  <si>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</si>
  <si>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</si>
  <si>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</si>
  <si>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</si>
  <si>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</si>
  <si>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</si>
  <si>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</si>
  <si>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</si>
  <si>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</si>
  <si>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</si>
  <si>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</si>
  <si>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</si>
  <si>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</si>
  <si>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</si>
  <si>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</si>
  <si>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</si>
  <si>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</si>
  <si>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</si>
  <si>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</si>
  <si>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</si>
  <si>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</si>
  <si>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</si>
  <si>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</si>
  <si>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</si>
  <si>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</si>
  <si>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</si>
  <si>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</si>
  <si>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</si>
  <si>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</si>
  <si>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</si>
  <si>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</si>
  <si>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</si>
  <si>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</si>
  <si>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</si>
  <si>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</si>
  <si>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</si>
  <si>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</si>
  <si>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</si>
  <si>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</si>
  <si>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</si>
  <si>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</si>
  <si>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</si>
  <si>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</si>
  <si>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</si>
  <si>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</si>
  <si>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</si>
  <si>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</si>
  <si>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</si>
  <si>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</si>
  <si>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</si>
  <si>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</si>
  <si>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</si>
  <si>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</si>
  <si>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</si>
  <si>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</si>
  <si>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</si>
  <si>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</si>
  <si>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</si>
  <si>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</si>
  <si>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</si>
  <si>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</si>
  <si>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</si>
  <si>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</si>
  <si>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</si>
  <si>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</si>
  <si>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</si>
  <si>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</si>
  <si>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</si>
  <si>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</si>
  <si>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</si>
  <si>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</si>
  <si>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</si>
  <si>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</si>
  <si>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</si>
  <si>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</si>
  <si>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</si>
  <si>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</si>
  <si>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</si>
  <si>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</si>
  <si>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</si>
  <si>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</si>
  <si>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</si>
  <si>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</si>
  <si>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</si>
  <si>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</si>
  <si>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</si>
  <si>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</si>
  <si>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</si>
  <si>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</si>
  <si>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</si>
  <si>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</si>
  <si>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</si>
  <si>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</si>
  <si>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</si>
  <si>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</si>
  <si>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</si>
  <si>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</si>
  <si>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</si>
  <si>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</si>
  <si>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</si>
  <si>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</si>
  <si>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</si>
  <si>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</si>
  <si>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</si>
  <si>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</si>
  <si>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</si>
  <si>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</si>
  <si>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</si>
  <si>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</si>
  <si>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</si>
  <si>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</si>
  <si>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</si>
  <si>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</si>
  <si>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</si>
  <si>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</si>
  <si>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</si>
  <si>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</si>
  <si>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</si>
  <si>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</si>
  <si>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</si>
  <si>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</si>
  <si>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</si>
  <si>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</si>
  <si>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</si>
  <si>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</si>
  <si>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</si>
  <si>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</si>
  <si>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</si>
  <si>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</si>
  <si>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</si>
  <si>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</si>
  <si>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</si>
  <si>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</si>
  <si>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</si>
  <si>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</si>
  <si>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</si>
  <si>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</si>
  <si>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</si>
  <si>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</si>
  <si>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</si>
  <si>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</si>
  <si>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</si>
  <si>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</si>
  <si>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</si>
  <si>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</si>
  <si>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</si>
  <si>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</si>
  <si>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</si>
  <si>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</si>
  <si>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</si>
  <si>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</si>
  <si>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</si>
  <si>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</si>
  <si>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</si>
  <si>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</si>
  <si>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</si>
  <si>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</si>
  <si>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</si>
  <si>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</si>
  <si>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</si>
  <si>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</si>
  <si>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</si>
  <si>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</si>
  <si>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</si>
  <si>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</si>
  <si>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</si>
  <si>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</si>
  <si>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</si>
  <si>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</si>
  <si>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</si>
  <si>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</si>
  <si>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</si>
  <si>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</si>
  <si>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</si>
  <si>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</si>
  <si>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</si>
  <si>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</si>
  <si>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</si>
  <si>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</si>
  <si>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</si>
  <si>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</si>
  <si>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</si>
  <si>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</si>
  <si>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</si>
  <si>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</si>
  <si>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</si>
  <si>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</si>
  <si>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</si>
  <si>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</si>
  <si>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</si>
  <si>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</si>
  <si>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</si>
  <si>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</si>
  <si>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</si>
  <si>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</si>
  <si>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</si>
  <si>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</si>
  <si>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</si>
  <si>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</si>
  <si>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</si>
  <si>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</si>
  <si>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</si>
  <si>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</si>
  <si>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</si>
  <si>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</si>
  <si>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</si>
  <si>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</si>
  <si>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</si>
  <si>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</si>
  <si>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</si>
  <si>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</si>
  <si>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</si>
  <si>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</si>
  <si>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</si>
  <si>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</si>
  <si>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</si>
  <si>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</si>
  <si>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</si>
  <si>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</si>
  <si>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</si>
  <si>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</si>
  <si>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</si>
  <si>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</si>
  <si>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</si>
  <si>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</si>
  <si>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</si>
  <si>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</si>
  <si>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</si>
  <si>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</si>
  <si>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</si>
  <si>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</si>
  <si>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</si>
  <si>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</si>
  <si>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</si>
  <si>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</si>
  <si>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</si>
  <si>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</si>
  <si>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</si>
  <si>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</si>
  <si>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</si>
  <si>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</si>
  <si>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</si>
  <si>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</si>
  <si>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</si>
  <si>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</si>
  <si>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</si>
  <si>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</si>
  <si>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</si>
  <si>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</si>
  <si>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</si>
  <si>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</si>
  <si>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</si>
  <si>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</si>
  <si>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</si>
  <si>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</si>
  <si>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</si>
  <si>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</si>
  <si>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</si>
  <si>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</si>
  <si>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</si>
  <si>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</si>
  <si>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</si>
  <si>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</si>
  <si>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</si>
  <si>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</si>
  <si>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</si>
  <si>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</si>
  <si>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</si>
  <si>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</si>
  <si>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</si>
  <si>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</si>
  <si>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</si>
  <si>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</si>
  <si>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</si>
  <si>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</si>
  <si>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</si>
  <si>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</si>
  <si>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</si>
  <si>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</si>
  <si>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</si>
  <si>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</si>
  <si>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</si>
  <si>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</si>
  <si>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</si>
  <si>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</si>
  <si>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</si>
  <si>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</si>
  <si>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</si>
  <si>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</si>
  <si>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</si>
  <si>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</si>
  <si>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</si>
  <si>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</si>
  <si>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</si>
  <si>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</si>
  <si>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</si>
  <si>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</si>
  <si>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</si>
  <si>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</si>
  <si>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</si>
  <si>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</si>
  <si>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</si>
  <si>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</si>
  <si>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</si>
  <si>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</si>
  <si>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</si>
  <si>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</si>
  <si>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</si>
  <si>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</si>
  <si>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</si>
  <si>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</si>
  <si>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</si>
  <si>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</si>
  <si>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</si>
  <si>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</si>
  <si>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</si>
  <si>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</si>
  <si>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</si>
  <si>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</si>
  <si>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</si>
  <si>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</si>
  <si>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</si>
  <si>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</si>
  <si>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</si>
  <si>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</si>
  <si>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</si>
  <si>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</si>
  <si>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</si>
  <si>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</si>
  <si>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</si>
  <si>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</si>
  <si>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</si>
  <si>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</si>
  <si>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</si>
  <si>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</si>
  <si>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</si>
  <si>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</si>
  <si>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</si>
  <si>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</si>
  <si>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</si>
  <si>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</si>
  <si>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</si>
  <si>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</si>
  <si>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</si>
  <si>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</si>
  <si>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</si>
  <si>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</si>
  <si>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</si>
  <si>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</si>
  <si>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</si>
  <si>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</si>
  <si>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</si>
  <si>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</si>
  <si>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</si>
  <si>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</si>
  <si>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</si>
  <si>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</si>
  <si>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</si>
  <si>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</si>
  <si>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</si>
  <si>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</si>
  <si>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</si>
  <si>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</si>
  <si>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</si>
  <si>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</si>
  <si>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</si>
  <si>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</si>
  <si>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</si>
  <si>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</si>
  <si>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</si>
  <si>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</si>
  <si>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</si>
  <si>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</si>
  <si>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</si>
  <si>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</si>
  <si>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</si>
  <si>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</si>
  <si>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</si>
  <si>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</si>
  <si>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</si>
  <si>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</si>
  <si>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</si>
  <si>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</si>
  <si>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</si>
  <si>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</si>
  <si>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</si>
  <si>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</si>
  <si>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</si>
  <si>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</si>
  <si>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</si>
  <si>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</si>
  <si>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</si>
  <si>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</si>
  <si>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</si>
  <si>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</si>
  <si>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</si>
  <si>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</si>
  <si>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</si>
  <si>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</si>
  <si>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</si>
  <si>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</si>
  <si>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</si>
  <si>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</si>
  <si>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</si>
  <si>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</si>
  <si>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</si>
  <si>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</si>
  <si>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</si>
  <si>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</si>
  <si>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</si>
  <si>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</si>
  <si>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</si>
  <si>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</si>
  <si>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</si>
  <si>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</si>
  <si>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</si>
  <si>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</si>
  <si>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</si>
  <si>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</si>
  <si>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</si>
  <si>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</si>
  <si>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</si>
  <si>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</si>
  <si>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</si>
  <si>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</si>
  <si>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</si>
  <si>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</si>
  <si>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</si>
  <si>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</si>
  <si>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</si>
  <si>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</si>
  <si>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</si>
  <si>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</si>
  <si>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</si>
  <si>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</si>
  <si>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</si>
  <si>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</si>
  <si>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</si>
  <si>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</si>
  <si>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</si>
  <si>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</si>
  <si>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</si>
  <si>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</si>
  <si>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</si>
  <si>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</si>
  <si>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</si>
  <si>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</si>
  <si>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</si>
  <si>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</si>
  <si>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</si>
  <si>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</si>
  <si>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</si>
  <si>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</si>
  <si>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</si>
  <si>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</si>
  <si>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</si>
  <si>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</si>
  <si>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</si>
  <si>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</si>
  <si>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</si>
  <si>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</si>
  <si>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</si>
  <si>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</si>
  <si>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</si>
  <si>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</si>
  <si>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</si>
  <si>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</si>
  <si>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</si>
  <si>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</si>
  <si>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</si>
  <si>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</si>
  <si>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</si>
  <si>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</si>
  <si>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</si>
  <si>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</si>
  <si>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</si>
  <si>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</si>
  <si>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</si>
  <si>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</si>
  <si>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</si>
  <si>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</si>
  <si>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</si>
  <si>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</si>
  <si>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</si>
  <si>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</si>
  <si>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</si>
  <si>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</si>
  <si>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</si>
  <si>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</si>
  <si>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</si>
  <si>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</si>
  <si>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</si>
  <si>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</si>
  <si>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</si>
  <si>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</si>
  <si>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</si>
  <si>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</si>
  <si>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</si>
  <si>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</si>
  <si>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</si>
  <si>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</si>
  <si>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</si>
  <si>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</si>
  <si>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</si>
  <si>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</si>
  <si>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</si>
  <si>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</si>
  <si>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</si>
  <si>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</si>
  <si>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</si>
  <si>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</si>
  <si>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</si>
  <si>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</si>
  <si>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</si>
  <si>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</si>
  <si>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</si>
  <si>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</si>
  <si>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</si>
  <si>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</si>
  <si>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</si>
  <si>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</si>
  <si>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</si>
  <si>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</si>
  <si>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</si>
  <si>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</si>
  <si>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</si>
  <si>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</si>
  <si>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</si>
  <si>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</si>
  <si>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</si>
  <si>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</si>
  <si>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</si>
  <si>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</si>
  <si>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</si>
  <si>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</si>
  <si>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</si>
  <si>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</si>
  <si>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</si>
  <si>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</si>
  <si>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</si>
  <si>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</si>
  <si>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</si>
  <si>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</si>
  <si>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</si>
  <si>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</si>
  <si>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</si>
  <si>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</si>
  <si>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</si>
  <si>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</si>
  <si>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</si>
  <si>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</si>
  <si>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</si>
  <si>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</si>
  <si>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</si>
  <si>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</si>
  <si>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</si>
  <si>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</si>
  <si>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</si>
  <si>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</si>
  <si>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</si>
  <si>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</si>
  <si>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</si>
  <si>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</si>
  <si>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</si>
  <si>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</si>
  <si>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</si>
  <si>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</si>
  <si>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</si>
  <si>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</si>
  <si>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</si>
  <si>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</si>
  <si>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</si>
  <si>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</si>
  <si>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</si>
  <si>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</si>
  <si>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</si>
  <si>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</si>
  <si>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</si>
  <si>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</si>
  <si>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</si>
  <si>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</si>
  <si>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</si>
  <si>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</si>
  <si>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</si>
  <si>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</si>
  <si>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</si>
  <si>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</si>
  <si>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</si>
  <si>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</si>
  <si>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</si>
  <si>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</si>
  <si>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</si>
  <si>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</si>
  <si>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</si>
  <si>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</si>
  <si>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</si>
  <si>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</si>
  <si>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</si>
  <si>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</si>
  <si>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</si>
  <si>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</si>
  <si>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</si>
  <si>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</si>
  <si>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</si>
  <si>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</si>
  <si>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</si>
  <si>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</si>
  <si>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</si>
  <si>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</si>
  <si>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</si>
  <si>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</si>
  <si>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</si>
  <si>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</si>
  <si>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</si>
  <si>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</si>
  <si>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</si>
  <si>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</si>
  <si>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</si>
  <si>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</si>
  <si>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</si>
  <si>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</si>
  <si>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</si>
  <si>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</si>
  <si>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</si>
  <si>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</si>
  <si>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</si>
  <si>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</si>
  <si>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</si>
  <si>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</si>
  <si>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</si>
  <si>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</si>
  <si>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</si>
  <si>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</si>
  <si>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</si>
  <si>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</si>
  <si>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</si>
  <si>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</si>
  <si>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</si>
  <si>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</si>
  <si>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</si>
  <si>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</si>
  <si>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</si>
  <si>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</si>
  <si>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</si>
  <si>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</si>
  <si>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</si>
  <si>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</si>
  <si>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</si>
  <si>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</si>
  <si>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</si>
  <si>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</si>
  <si>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</si>
  <si>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</si>
  <si>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</si>
  <si>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</si>
  <si>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</si>
  <si>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</si>
  <si>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</si>
  <si>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</si>
  <si>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</si>
  <si>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</si>
  <si>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</si>
  <si>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</si>
  <si>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</si>
  <si>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</si>
  <si>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</si>
  <si>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</si>
  <si>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</si>
  <si>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</si>
  <si>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</si>
  <si>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</si>
  <si>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</si>
  <si>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</si>
  <si>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</si>
  <si>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</si>
  <si>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</si>
  <si>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</si>
  <si>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</si>
  <si>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</si>
  <si>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</si>
  <si>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</si>
  <si>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</si>
  <si>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</si>
  <si>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</si>
  <si>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</si>
  <si>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</si>
  <si>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</si>
  <si>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</si>
  <si>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</si>
  <si>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</si>
  <si>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</si>
  <si>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</si>
  <si>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</si>
  <si>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</si>
  <si>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</si>
  <si>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</si>
  <si>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</si>
  <si>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</si>
  <si>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</si>
  <si>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</si>
  <si>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</si>
  <si>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</si>
  <si>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</si>
  <si>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</si>
  <si>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</si>
  <si>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</si>
  <si>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</si>
  <si>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</si>
  <si>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</si>
  <si>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</si>
  <si>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</si>
  <si>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</si>
  <si>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</si>
  <si>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</si>
  <si>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</si>
  <si>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</si>
  <si>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</si>
  <si>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</si>
  <si>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</si>
  <si>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</si>
  <si>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</si>
  <si>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</si>
  <si>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</si>
  <si>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</si>
  <si>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</si>
  <si>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</si>
  <si>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</si>
  <si>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</si>
  <si>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</si>
  <si>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</si>
  <si>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</si>
  <si>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</si>
  <si>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</si>
  <si>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</si>
  <si>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</si>
  <si>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</si>
  <si>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</si>
  <si>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</si>
  <si>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</si>
  <si>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</si>
  <si>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</si>
  <si>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</si>
  <si>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</si>
  <si>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</si>
  <si>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</si>
  <si>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</si>
  <si>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</si>
  <si>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</si>
  <si>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</si>
  <si>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</si>
  <si>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</si>
  <si>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</si>
  <si>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</si>
  <si>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</si>
  <si>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</si>
  <si>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</si>
  <si>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</si>
  <si>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</si>
  <si>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</si>
  <si>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</si>
  <si>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</si>
  <si>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</si>
  <si>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</si>
  <si>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</si>
  <si>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</si>
  <si>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</si>
  <si>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</si>
  <si>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</si>
  <si>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</si>
  <si>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</si>
  <si>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</si>
  <si>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</si>
  <si>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</si>
  <si>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</si>
  <si>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</si>
  <si>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</si>
  <si>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</si>
  <si>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</si>
  <si>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</si>
  <si>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</si>
  <si>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</si>
  <si>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</si>
  <si>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</si>
  <si>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</si>
  <si>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</si>
  <si>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</si>
  <si>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</si>
  <si>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</si>
  <si>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</si>
  <si>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</si>
  <si>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</si>
  <si>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</si>
  <si>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</si>
  <si>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</si>
  <si>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</si>
  <si>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</si>
  <si>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</si>
  <si>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</si>
  <si>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</si>
  <si>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</si>
  <si>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</si>
  <si>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</si>
  <si>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</si>
  <si>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</si>
  <si>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</si>
  <si>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</si>
  <si>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</si>
  <si>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</si>
  <si>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</si>
  <si>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</si>
  <si>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</si>
  <si>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</si>
  <si>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</si>
  <si>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</si>
  <si>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</si>
  <si>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</si>
  <si>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</si>
  <si>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</si>
  <si>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</si>
  <si>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</si>
  <si>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</si>
  <si>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</si>
  <si>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</si>
  <si>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</si>
  <si>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</si>
  <si>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</si>
  <si>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</si>
  <si>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</si>
  <si>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</si>
  <si>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</si>
  <si>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</si>
  <si>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</si>
  <si>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</si>
  <si>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</si>
  <si>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</si>
  <si>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</si>
  <si>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</si>
  <si>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</si>
  <si>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</si>
  <si>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</si>
  <si>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</si>
  <si>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</si>
  <si>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</si>
  <si>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</si>
  <si>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</si>
  <si>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</si>
  <si>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</si>
  <si>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</si>
  <si>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</si>
  <si>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</si>
  <si>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</si>
  <si>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</si>
  <si>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</si>
  <si>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</si>
  <si>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</si>
  <si>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</si>
  <si>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</si>
  <si>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</si>
  <si>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</si>
  <si>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</si>
  <si>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</si>
  <si>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</si>
  <si>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</si>
  <si>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</si>
  <si>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</si>
  <si>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</si>
  <si>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</si>
  <si>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</si>
  <si>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</si>
  <si>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</si>
  <si>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</si>
  <si>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</si>
  <si>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</si>
  <si>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</si>
  <si>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</si>
  <si>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</si>
  <si>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</si>
  <si>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</si>
  <si>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</si>
  <si>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</si>
  <si>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</si>
  <si>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</si>
  <si>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</si>
  <si>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</si>
  <si>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</si>
  <si>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</si>
  <si>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</si>
  <si>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</si>
  <si>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</si>
  <si>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</si>
  <si>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</si>
  <si>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</si>
  <si>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</si>
  <si>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</si>
  <si>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</si>
  <si>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</si>
  <si>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</si>
  <si>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</si>
  <si>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</si>
  <si>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</si>
  <si>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</si>
  <si>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</si>
  <si>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</si>
  <si>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</si>
  <si>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</si>
  <si>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</si>
  <si>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</si>
  <si>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</si>
  <si>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</si>
  <si>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</si>
  <si>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</si>
  <si>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</si>
  <si>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</si>
  <si>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</si>
  <si>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</si>
  <si>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</si>
  <si>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</si>
  <si>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</si>
  <si>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</si>
  <si>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</si>
  <si>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</si>
  <si>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</si>
  <si>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</si>
  <si>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</si>
  <si>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</si>
  <si>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</si>
  <si>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</si>
  <si>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</si>
  <si>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</si>
  <si>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</si>
  <si>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</si>
  <si>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</si>
  <si>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</si>
  <si>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</si>
  <si>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</si>
  <si>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</si>
  <si>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</si>
  <si>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</si>
  <si>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</si>
  <si>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</si>
  <si>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</si>
  <si>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</si>
  <si>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</si>
  <si>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</si>
  <si>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</si>
  <si>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</si>
  <si>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</si>
  <si>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</si>
  <si>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</si>
  <si>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</si>
  <si>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</si>
  <si>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</si>
  <si>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</si>
  <si>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</si>
  <si>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</si>
  <si>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</si>
  <si>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</si>
  <si>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</si>
  <si>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</si>
  <si>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</si>
  <si>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</si>
  <si>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</si>
  <si>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</si>
  <si>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</si>
  <si>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</si>
  <si>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</si>
  <si>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</si>
  <si>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</si>
  <si>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</si>
  <si>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</si>
  <si>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</si>
  <si>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</si>
  <si>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</si>
  <si>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</si>
  <si>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</si>
  <si>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</si>
  <si>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</si>
  <si>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</si>
  <si>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</si>
  <si>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</si>
  <si>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</si>
  <si>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</si>
  <si>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</si>
  <si>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</si>
  <si>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</si>
  <si>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</si>
  <si>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</si>
  <si>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</si>
  <si>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</si>
  <si>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</si>
  <si>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</si>
  <si>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</si>
  <si>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</si>
  <si>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</si>
  <si>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</si>
  <si>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</si>
  <si>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</si>
  <si>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</si>
  <si>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</si>
  <si>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</si>
  <si>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</si>
  <si>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</si>
  <si>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</si>
  <si>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</si>
  <si>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</si>
  <si>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</si>
  <si>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</si>
  <si>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</si>
  <si>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</si>
  <si>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</si>
  <si>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</si>
  <si>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</si>
  <si>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</si>
  <si>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</si>
  <si>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</si>
  <si>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</si>
  <si>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</si>
  <si>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</si>
  <si>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</si>
  <si>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</si>
  <si>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</si>
  <si>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</si>
  <si>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</si>
  <si>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</si>
  <si>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</si>
  <si>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</si>
  <si>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</si>
  <si>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</si>
  <si>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</si>
  <si>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</si>
  <si>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</si>
  <si>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</si>
  <si>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</si>
  <si>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</si>
  <si>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</si>
  <si>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</si>
  <si>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</si>
  <si>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</si>
  <si>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</si>
  <si>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</si>
  <si>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</si>
  <si>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</si>
  <si>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</si>
  <si>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</si>
  <si>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</si>
  <si>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</si>
  <si>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</si>
  <si>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</si>
  <si>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</si>
  <si>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</si>
  <si>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</si>
  <si>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</si>
  <si>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</si>
  <si>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</si>
  <si>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</si>
  <si>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</si>
  <si>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</si>
  <si>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</si>
  <si>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</si>
  <si>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</si>
  <si>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</si>
  <si>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</si>
  <si>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</si>
  <si>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</si>
  <si>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</si>
  <si>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</si>
  <si>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</si>
  <si>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</si>
  <si>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</si>
  <si>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</si>
  <si>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</si>
  <si>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</si>
  <si>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</si>
  <si>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</si>
  <si>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</si>
  <si>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</si>
  <si>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</si>
  <si>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</si>
  <si>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</si>
  <si>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</si>
  <si>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</si>
  <si>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</si>
  <si>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</si>
  <si>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</si>
  <si>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</si>
  <si>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</si>
  <si>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</si>
  <si>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</si>
  <si>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</si>
  <si>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</si>
  <si>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</si>
  <si>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</si>
  <si>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</si>
  <si>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</si>
  <si>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</si>
  <si>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</si>
  <si>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</si>
  <si>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</si>
  <si>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</si>
  <si>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</si>
  <si>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</si>
  <si>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</si>
  <si>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</si>
  <si>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</si>
  <si>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</si>
  <si>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</si>
  <si>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</si>
  <si>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</si>
  <si>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</si>
  <si>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</si>
  <si>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</si>
  <si>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</si>
  <si>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</si>
  <si>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</si>
  <si>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</si>
  <si>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</si>
  <si>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</si>
  <si>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</si>
  <si>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</si>
  <si>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</si>
  <si>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</si>
  <si>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</si>
  <si>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</si>
  <si>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</si>
  <si>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</si>
  <si>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</si>
  <si>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</si>
  <si>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</si>
  <si>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</si>
  <si>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</si>
  <si>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</si>
  <si>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</si>
  <si>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</si>
  <si>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</si>
  <si>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</si>
  <si>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</si>
  <si>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</si>
  <si>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</si>
  <si>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</si>
  <si>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</si>
  <si>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</si>
  <si>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</si>
  <si>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</si>
  <si>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</si>
  <si>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</si>
  <si>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</si>
  <si>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</si>
  <si>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</si>
  <si>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</si>
  <si>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</si>
  <si>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</si>
  <si>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</si>
  <si>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</si>
  <si>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</si>
  <si>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</si>
  <si>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</si>
  <si>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</si>
  <si>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</si>
  <si>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</si>
  <si>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</si>
  <si>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</si>
  <si>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</si>
  <si>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</si>
  <si>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</si>
  <si>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</si>
  <si>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</si>
  <si>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</si>
  <si>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</si>
  <si>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</si>
  <si>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</si>
  <si>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</si>
  <si>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</si>
  <si>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</si>
  <si>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</si>
  <si>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</si>
  <si>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</si>
  <si>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</si>
  <si>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</si>
  <si>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</si>
  <si>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</si>
  <si>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</si>
  <si>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</si>
  <si>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</si>
  <si>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</si>
  <si>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</si>
  <si>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</si>
  <si>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</si>
  <si>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</si>
  <si>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</si>
  <si>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</si>
  <si>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</si>
  <si>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</si>
  <si>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</si>
  <si>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</si>
  <si>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</si>
  <si>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</si>
  <si>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</si>
  <si>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</si>
  <si>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</si>
  <si>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</si>
  <si>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</si>
  <si>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</si>
  <si>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</si>
  <si>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</si>
  <si>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</si>
  <si>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</si>
  <si>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</si>
  <si>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</si>
  <si>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</si>
  <si>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</si>
  <si>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</si>
  <si>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</si>
  <si>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</si>
  <si>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</si>
  <si>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</si>
  <si>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</si>
  <si>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</si>
  <si>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</si>
  <si>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</si>
  <si>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</si>
  <si>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</si>
  <si>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</si>
  <si>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</si>
  <si>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</si>
  <si>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</si>
  <si>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</si>
  <si>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</si>
  <si>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</si>
  <si>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</si>
  <si>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</si>
  <si>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</si>
  <si>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</si>
  <si>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</si>
  <si>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</si>
  <si>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</si>
  <si>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</si>
  <si>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</si>
  <si>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</si>
  <si>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</si>
  <si>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</si>
  <si>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</si>
  <si>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</si>
  <si>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</si>
  <si>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</si>
  <si>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</si>
  <si>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</si>
  <si>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</si>
  <si>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</si>
  <si>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</si>
  <si>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</si>
  <si>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</si>
  <si>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</si>
  <si>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</si>
  <si>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</si>
  <si>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</si>
  <si>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</si>
  <si>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</si>
  <si>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</si>
  <si>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</si>
  <si>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</si>
  <si>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</si>
  <si>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</si>
  <si>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</si>
  <si>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</si>
  <si>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</si>
  <si>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</si>
  <si>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</si>
  <si>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</si>
  <si>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</si>
  <si>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</si>
  <si>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</si>
  <si>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</si>
  <si>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</si>
  <si>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</si>
  <si>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</si>
  <si>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</si>
  <si>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</si>
  <si>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</si>
  <si>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</si>
  <si>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</si>
  <si>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</si>
  <si>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</si>
  <si>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</si>
  <si>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</si>
  <si>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</si>
  <si>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</si>
  <si>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</si>
  <si>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</si>
  <si>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</si>
  <si>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</si>
  <si>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</si>
  <si>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</si>
  <si>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</si>
  <si>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</si>
  <si>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</si>
  <si>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</si>
  <si>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</si>
  <si>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</si>
  <si>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</si>
  <si>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</si>
  <si>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</si>
  <si>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</si>
  <si>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</si>
  <si>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</si>
  <si>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</si>
  <si>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</si>
  <si>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</si>
  <si>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</si>
  <si>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</si>
  <si>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</si>
  <si>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</si>
  <si>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</si>
  <si>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</si>
  <si>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</si>
  <si>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</si>
  <si>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</si>
  <si>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</si>
  <si>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</si>
  <si>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</si>
  <si>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</si>
  <si>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</si>
  <si>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</si>
  <si>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</si>
  <si>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</si>
  <si>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</si>
  <si>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</si>
  <si>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</si>
  <si>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</si>
  <si>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</si>
  <si>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</si>
  <si>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</si>
  <si>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</si>
  <si>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</si>
  <si>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</si>
  <si>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</si>
  <si>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</si>
  <si>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</si>
  <si>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</si>
  <si>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</si>
  <si>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</si>
  <si>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</si>
  <si>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</si>
  <si>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</si>
  <si>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</si>
  <si>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</si>
  <si>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</si>
  <si>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</si>
  <si>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</si>
  <si>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</si>
  <si>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</si>
  <si>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</si>
  <si>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</si>
  <si>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</si>
  <si>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</si>
  <si>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</si>
  <si>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</si>
  <si>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</si>
  <si>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</si>
  <si>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</si>
  <si>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</si>
  <si>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</si>
  <si>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</si>
  <si>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</si>
  <si>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</si>
  <si>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</si>
  <si>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</si>
  <si>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</si>
  <si>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</si>
  <si>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</si>
  <si>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</si>
  <si>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</si>
  <si>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</si>
  <si>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</si>
  <si>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</si>
  <si>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</si>
  <si>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</si>
  <si>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</si>
  <si>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</si>
  <si>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</si>
  <si>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</si>
  <si>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</si>
  <si>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</si>
  <si>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</si>
  <si>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</si>
  <si>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</si>
  <si>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</si>
  <si>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</si>
  <si>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</si>
  <si>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</si>
  <si>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</si>
  <si>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</si>
  <si>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</si>
  <si>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</si>
  <si>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</si>
  <si>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</si>
  <si>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</si>
  <si>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</si>
  <si>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</si>
  <si>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</si>
  <si>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</si>
  <si>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</si>
  <si>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</si>
  <si>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</si>
  <si>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</si>
  <si>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</si>
  <si>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</si>
  <si>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</si>
  <si>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</si>
  <si>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</si>
  <si>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</si>
  <si>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</si>
  <si>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</si>
  <si>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</si>
  <si>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</si>
  <si>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</si>
  <si>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</si>
  <si>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</si>
  <si>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</si>
  <si>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</si>
  <si>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</si>
  <si>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</si>
  <si>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</si>
  <si>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</si>
  <si>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</si>
  <si>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</si>
  <si>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</si>
  <si>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</si>
  <si>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</si>
  <si>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</si>
  <si>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</si>
  <si>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</si>
  <si>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</si>
  <si>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</si>
  <si>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</si>
  <si>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</si>
  <si>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</si>
  <si>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</si>
  <si>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</si>
  <si>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</si>
  <si>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</si>
  <si>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</si>
  <si>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</si>
  <si>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</si>
  <si>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</si>
  <si>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</si>
  <si>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</si>
  <si>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</si>
  <si>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</si>
  <si>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</si>
  <si>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</si>
  <si>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</si>
  <si>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</si>
  <si>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</si>
  <si>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</si>
  <si>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</si>
  <si>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</si>
  <si>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</si>
  <si>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</si>
  <si>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</si>
  <si>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</si>
  <si>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</si>
  <si>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</si>
  <si>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</si>
  <si>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</si>
  <si>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</si>
  <si>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</si>
  <si>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</si>
  <si>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</si>
  <si>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</si>
  <si>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</si>
  <si>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</si>
  <si>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</si>
  <si>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</si>
  <si>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</si>
  <si>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</si>
  <si>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</si>
  <si>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</si>
  <si>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</si>
  <si>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</si>
  <si>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</si>
  <si>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</si>
  <si>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</si>
  <si>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</si>
  <si>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</si>
  <si>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</si>
  <si>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</si>
  <si>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</si>
  <si>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</si>
  <si>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</si>
  <si>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</si>
  <si>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</si>
  <si>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</si>
  <si>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</si>
  <si>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</si>
  <si>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</si>
  <si>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</si>
  <si>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</si>
  <si>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</si>
  <si>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</si>
  <si>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</si>
  <si>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</si>
  <si>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</si>
  <si>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</si>
  <si>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</si>
  <si>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</si>
  <si>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</si>
  <si>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</si>
  <si>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</si>
  <si>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</si>
  <si>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</si>
  <si>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</si>
  <si>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</si>
  <si>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</si>
  <si>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</si>
  <si>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</si>
  <si>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</si>
  <si>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</si>
  <si>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</si>
  <si>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</si>
  <si>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</si>
  <si>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</si>
  <si>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</si>
  <si>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</si>
  <si>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</si>
  <si>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</si>
  <si>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</si>
  <si>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</si>
  <si>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</si>
  <si>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</si>
  <si>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</si>
  <si>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</si>
  <si>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</si>
  <si>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</si>
  <si>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</si>
  <si>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</si>
  <si>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</si>
  <si>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</si>
  <si>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</si>
  <si>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</si>
  <si>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</si>
  <si>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</si>
  <si>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</si>
  <si>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</si>
  <si>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</si>
  <si>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</si>
  <si>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</si>
  <si>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</si>
  <si>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</si>
  <si>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</si>
  <si>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</si>
  <si>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</si>
  <si>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</si>
  <si>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</si>
  <si>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</si>
  <si>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</si>
  <si>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</si>
  <si>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</si>
  <si>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</si>
  <si>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</si>
  <si>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</si>
  <si>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</si>
  <si>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</si>
  <si>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</si>
  <si>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</si>
  <si>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</si>
  <si>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</si>
  <si>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</si>
  <si>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</si>
  <si>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</si>
  <si>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</si>
  <si>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</si>
  <si>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</si>
  <si>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</si>
  <si>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</si>
  <si>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</si>
  <si>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</si>
  <si>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</si>
  <si>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</si>
  <si>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</si>
  <si>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</si>
  <si>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</si>
  <si>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</si>
  <si>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</si>
  <si>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</si>
  <si>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</si>
  <si>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</si>
  <si>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</si>
  <si>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</si>
  <si>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</si>
  <si>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</si>
  <si>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</si>
  <si>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</si>
  <si>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</si>
  <si>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</si>
  <si>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</si>
  <si>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</si>
  <si>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</si>
  <si>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</si>
  <si>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</si>
  <si>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</si>
  <si>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</si>
  <si>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</si>
  <si>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</si>
  <si>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</si>
  <si>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</si>
  <si>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</si>
  <si>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</si>
  <si>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</si>
  <si>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</si>
  <si>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</si>
  <si>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</si>
  <si>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</si>
  <si>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</si>
  <si>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</si>
  <si>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</si>
  <si>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</si>
  <si>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</si>
  <si>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</si>
  <si>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</si>
  <si>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</si>
  <si>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</si>
  <si>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</si>
  <si>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</si>
  <si>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</si>
  <si>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</si>
  <si>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</si>
  <si>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</si>
  <si>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</si>
  <si>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</si>
  <si>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</si>
  <si>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</si>
  <si>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</si>
  <si>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</si>
  <si>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</si>
  <si>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</si>
  <si>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</si>
  <si>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</si>
  <si>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</si>
  <si>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</si>
  <si>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</si>
  <si>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</si>
  <si>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</si>
  <si>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</si>
  <si>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</si>
  <si>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</si>
  <si>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</si>
  <si>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</si>
  <si>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</si>
  <si>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</si>
  <si>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</si>
  <si>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</si>
  <si>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</si>
  <si>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</si>
  <si>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</si>
  <si>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</si>
  <si>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</si>
  <si>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</si>
  <si>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</si>
  <si>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</si>
  <si>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</si>
  <si>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</si>
  <si>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</si>
  <si>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</si>
  <si>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</si>
  <si>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</si>
  <si>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</si>
  <si>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</si>
  <si>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</si>
  <si>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</si>
  <si>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</si>
  <si>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</si>
  <si>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</si>
  <si>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</si>
  <si>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</si>
  <si>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</si>
  <si>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</si>
  <si>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</si>
  <si>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</si>
  <si>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</si>
  <si>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</si>
  <si>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</si>
  <si>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</si>
  <si>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</si>
  <si>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</si>
  <si>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</si>
  <si>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</si>
  <si>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</si>
  <si>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</si>
  <si>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</si>
  <si>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</si>
  <si>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</si>
  <si>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</si>
  <si>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</si>
  <si>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</si>
  <si>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</si>
  <si>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</si>
  <si>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</si>
  <si>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</si>
  <si>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</si>
  <si>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</si>
  <si>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</si>
  <si>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</si>
  <si>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</si>
  <si>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</si>
  <si>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</si>
  <si>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</si>
  <si>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</si>
  <si>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</si>
  <si>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</si>
  <si>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</si>
  <si>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</si>
  <si>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</si>
  <si>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</si>
  <si>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</si>
  <si>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</si>
  <si>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</si>
  <si>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</si>
  <si>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</si>
  <si>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</si>
  <si>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</si>
  <si>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</si>
  <si>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</si>
  <si>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</si>
  <si>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</si>
  <si>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</si>
  <si>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</si>
  <si>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</si>
  <si>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</si>
  <si>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</si>
  <si>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</si>
  <si>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</si>
  <si>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</si>
  <si>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</si>
  <si>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</si>
  <si>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</si>
  <si>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</si>
  <si>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</si>
  <si>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</si>
  <si>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</si>
  <si>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</si>
  <si>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</si>
  <si>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</si>
  <si>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</si>
  <si>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</si>
  <si>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</si>
  <si>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</si>
  <si>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</si>
  <si>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</si>
  <si>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</si>
  <si>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</si>
  <si>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</si>
  <si>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</si>
  <si>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</si>
  <si>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</si>
  <si>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</si>
  <si>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</si>
  <si>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</si>
  <si>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</si>
  <si>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</si>
  <si>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</si>
  <si>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</si>
  <si>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</si>
  <si>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</si>
  <si>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</si>
  <si>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</si>
  <si>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</si>
  <si>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</si>
  <si>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</si>
  <si>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</si>
  <si>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</si>
  <si>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</si>
  <si>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</si>
  <si>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</si>
  <si>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</si>
  <si>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</si>
  <si>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</si>
  <si>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</si>
  <si>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</si>
  <si>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</si>
  <si>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</si>
  <si>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</si>
  <si>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</si>
  <si>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</si>
  <si>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</si>
  <si>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</si>
  <si>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</si>
  <si>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</si>
  <si>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</si>
  <si>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</si>
  <si>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</si>
  <si>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</si>
  <si>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</si>
  <si>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</si>
  <si>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</si>
  <si>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</si>
  <si>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</si>
  <si>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</si>
  <si>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</si>
  <si>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</si>
  <si>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</si>
  <si>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</si>
  <si>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</si>
  <si>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</si>
  <si>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</si>
  <si>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</si>
  <si>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</si>
  <si>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</si>
  <si>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</si>
  <si>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</si>
  <si>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</si>
  <si>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</si>
  <si>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</si>
  <si>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</si>
  <si>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</si>
  <si>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</si>
  <si>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</si>
  <si>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</si>
  <si>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</si>
  <si>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</si>
  <si>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</si>
  <si>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</si>
  <si>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</si>
  <si>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</si>
  <si>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</si>
  <si>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</si>
  <si>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</si>
  <si>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</si>
  <si>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</si>
  <si>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</si>
  <si>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</si>
  <si>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</si>
  <si>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</si>
  <si>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</si>
  <si>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</si>
  <si>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</si>
  <si>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</si>
  <si>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</si>
  <si>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</si>
  <si>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</si>
  <si>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</si>
  <si>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</si>
  <si>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</si>
  <si>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</si>
  <si>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</si>
  <si>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</si>
  <si>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</si>
  <si>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</si>
  <si>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</si>
  <si>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</si>
  <si>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</si>
  <si>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</si>
  <si>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</si>
  <si>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</si>
  <si>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</si>
  <si>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</si>
  <si>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</si>
  <si>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</si>
  <si>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</si>
  <si>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</si>
  <si>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</si>
  <si>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</si>
  <si>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</si>
  <si>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</si>
  <si>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</si>
  <si>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</si>
  <si>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</si>
  <si>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</si>
  <si>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</si>
  <si>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</si>
  <si>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</si>
  <si>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</si>
  <si>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</si>
  <si>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</si>
  <si>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</si>
  <si>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</si>
  <si>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</si>
  <si>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</si>
  <si>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</si>
  <si>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</si>
  <si>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</si>
  <si>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</si>
  <si>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</si>
  <si>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</si>
  <si>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</si>
  <si>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</si>
  <si>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</si>
  <si>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</si>
  <si>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</si>
  <si>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</si>
  <si>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</si>
  <si>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</si>
  <si>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</si>
  <si>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</si>
  <si>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</si>
  <si>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</si>
  <si>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</si>
  <si>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</si>
  <si>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</si>
  <si>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</si>
  <si>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</si>
  <si>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</si>
  <si>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</si>
  <si>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</si>
  <si>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</si>
  <si>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</si>
  <si>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</si>
  <si>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</si>
  <si>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</si>
  <si>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</si>
  <si>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</si>
  <si>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</si>
  <si>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</si>
  <si>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</si>
  <si>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</si>
  <si>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</si>
  <si>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</si>
  <si>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</si>
  <si>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</si>
  <si>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</si>
  <si>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</si>
  <si>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</si>
  <si>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</si>
  <si>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</si>
  <si>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</si>
  <si>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</si>
  <si>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</si>
  <si>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</si>
  <si>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</si>
  <si>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</si>
  <si>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</si>
  <si>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</si>
  <si>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</si>
  <si>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</si>
  <si>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</si>
  <si>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</si>
  <si>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</si>
  <si>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</si>
  <si>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</si>
  <si>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</si>
  <si>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</si>
  <si>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</si>
  <si>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</si>
  <si>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</si>
  <si>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</si>
  <si>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</si>
  <si>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</si>
  <si>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</si>
  <si>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</si>
  <si>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</si>
  <si>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</si>
  <si>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</si>
  <si>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</si>
  <si>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</si>
  <si>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</si>
  <si>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</si>
  <si>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</si>
  <si>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</si>
  <si>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</si>
  <si>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</si>
  <si>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</si>
  <si>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</si>
  <si>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</si>
  <si>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</si>
  <si>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</si>
  <si>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</si>
  <si>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</si>
  <si>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</si>
  <si>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</si>
  <si>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</si>
  <si>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</si>
  <si>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</si>
  <si>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</si>
  <si>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</si>
  <si>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</si>
  <si>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</si>
  <si>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</si>
  <si>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</si>
  <si>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</si>
  <si>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</si>
  <si>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</si>
  <si>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</si>
  <si>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</si>
  <si>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</si>
  <si>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</si>
  <si>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</si>
  <si>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</si>
  <si>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</si>
  <si>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</si>
  <si>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</si>
  <si>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</si>
  <si>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</si>
  <si>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</si>
  <si>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</si>
  <si>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</si>
  <si>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</si>
  <si>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</si>
  <si>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</si>
  <si>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</si>
  <si>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</si>
  <si>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</si>
  <si>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</si>
  <si>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</si>
  <si>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</si>
  <si>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</si>
  <si>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</si>
  <si>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</si>
  <si>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</si>
  <si>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</si>
  <si>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</si>
  <si>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</si>
  <si>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</si>
  <si>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</si>
  <si>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</si>
  <si>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</si>
  <si>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</si>
  <si>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</si>
  <si>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</si>
  <si>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</si>
  <si>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</si>
  <si>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</si>
  <si>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</si>
  <si>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</si>
  <si>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</si>
  <si>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</si>
  <si>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</si>
  <si>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</si>
  <si>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</si>
  <si>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</si>
  <si>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</si>
  <si>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</si>
  <si>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</si>
  <si>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</si>
  <si>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</si>
  <si>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</si>
  <si>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</si>
  <si>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</si>
  <si>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</si>
  <si>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</si>
  <si>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</si>
  <si>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</si>
  <si>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</si>
  <si>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</si>
  <si>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</si>
  <si>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</si>
  <si>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</si>
  <si>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</si>
  <si>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</si>
  <si>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</si>
  <si>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</si>
  <si>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</si>
  <si>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</si>
  <si>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</si>
  <si>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</si>
  <si>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</si>
  <si>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</si>
  <si>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</si>
  <si>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</si>
  <si>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</si>
  <si>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</si>
  <si>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</si>
  <si>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</si>
  <si>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</si>
  <si>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</si>
  <si>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</si>
  <si>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</si>
  <si>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</si>
  <si>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</si>
  <si>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</si>
  <si>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</si>
  <si>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</si>
  <si>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</si>
  <si>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</si>
  <si>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</si>
  <si>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</si>
  <si>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</si>
  <si>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</si>
  <si>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</si>
  <si>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</si>
  <si>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</si>
  <si>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</si>
  <si>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</si>
  <si>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</si>
  <si>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</si>
  <si>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</si>
  <si>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</si>
  <si>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</si>
  <si>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</si>
  <si>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</si>
  <si>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</si>
  <si>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</si>
  <si>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</si>
  <si>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</si>
  <si>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</si>
  <si>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</si>
  <si>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</si>
  <si>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</si>
  <si>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</si>
  <si>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</si>
  <si>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</si>
  <si>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</si>
  <si>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</si>
  <si>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</si>
  <si>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</si>
  <si>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</si>
  <si>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</si>
  <si>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</si>
  <si>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</si>
  <si>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</si>
  <si>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</si>
  <si>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</si>
  <si>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</si>
  <si>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</si>
  <si>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</si>
  <si>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</si>
  <si>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</si>
  <si>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</si>
  <si>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</si>
  <si>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</si>
  <si>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</si>
  <si>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</si>
  <si>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</si>
  <si>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</si>
  <si>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</si>
  <si>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</si>
  <si>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</si>
  <si>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</si>
  <si>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</si>
  <si>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</si>
  <si>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</si>
  <si>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</si>
  <si>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</si>
  <si>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</si>
  <si>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</si>
  <si>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</si>
  <si>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</si>
  <si>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</si>
  <si>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</si>
  <si>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</si>
  <si>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</si>
  <si>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</si>
  <si>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</si>
  <si>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</si>
  <si>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</si>
  <si>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</si>
  <si>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</si>
  <si>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</si>
  <si>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</si>
  <si>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</si>
  <si>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</si>
  <si>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</si>
  <si>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</si>
  <si>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</si>
  <si>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</si>
  <si>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</si>
  <si>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</si>
  <si>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</si>
  <si>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</si>
  <si>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</si>
  <si>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</si>
  <si>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</si>
  <si>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</si>
  <si>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</si>
  <si>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</si>
  <si>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</si>
  <si>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</si>
  <si>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</si>
  <si>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</si>
  <si>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</si>
  <si>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</si>
  <si>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</si>
  <si>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</si>
  <si>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</si>
  <si>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</si>
  <si>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</si>
  <si>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</si>
  <si>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</si>
  <si>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</si>
  <si>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</si>
  <si>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</si>
  <si>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</si>
  <si>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</si>
  <si>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</si>
  <si>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</si>
  <si>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</si>
  <si>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</si>
  <si>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</si>
  <si>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</si>
  <si>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</si>
  <si>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</si>
  <si>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</si>
  <si>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</si>
  <si>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</si>
  <si>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</si>
  <si>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</si>
  <si>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</si>
  <si>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</si>
  <si>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</si>
  <si>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</si>
  <si>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</si>
  <si>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</si>
  <si>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</si>
  <si>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</si>
  <si>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</si>
  <si>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</si>
  <si>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</si>
  <si>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</si>
  <si>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</si>
  <si>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</si>
  <si>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</si>
  <si>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</si>
  <si>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</si>
  <si>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</si>
  <si>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</si>
  <si>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</si>
  <si>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</si>
  <si>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</si>
  <si>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</si>
  <si>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</si>
  <si>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</si>
  <si>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</si>
  <si>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</si>
  <si>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</si>
  <si>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</si>
  <si>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</si>
  <si>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</si>
  <si>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</si>
  <si>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</si>
  <si>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</si>
  <si>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</si>
  <si>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</si>
  <si>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</si>
  <si>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</si>
  <si>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</si>
  <si>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</si>
  <si>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</si>
  <si>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</si>
  <si>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</si>
  <si>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</si>
  <si>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</si>
  <si>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</si>
  <si>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</si>
  <si>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</si>
  <si>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</si>
  <si>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</si>
  <si>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</si>
  <si>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</si>
  <si>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</si>
  <si>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</si>
  <si>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</si>
  <si>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</si>
  <si>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</si>
  <si>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</si>
  <si>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</si>
  <si>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</si>
  <si>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</si>
  <si>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</si>
  <si>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</si>
  <si>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</si>
  <si>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</si>
  <si>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</si>
  <si>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</si>
  <si>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</si>
  <si>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</si>
  <si>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</si>
  <si>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</si>
  <si>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</si>
  <si>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</si>
  <si>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</si>
  <si>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</si>
  <si>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</si>
  <si>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</si>
  <si>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</si>
  <si>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</si>
  <si>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</si>
  <si>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</si>
  <si>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</si>
  <si>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</si>
  <si>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</si>
  <si>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</si>
  <si>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</si>
  <si>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</si>
  <si>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</si>
  <si>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</si>
  <si>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</si>
  <si>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</si>
  <si>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</si>
  <si>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</si>
  <si>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</si>
  <si>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</si>
  <si>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</si>
  <si>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</si>
  <si>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</si>
  <si>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</si>
  <si>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</si>
  <si>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</si>
  <si>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</si>
  <si>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</si>
  <si>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</si>
  <si>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</si>
  <si>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</si>
  <si>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</si>
  <si>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</si>
  <si>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</si>
  <si>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</si>
  <si>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</si>
  <si>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</si>
  <si>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</si>
  <si>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</si>
  <si>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</si>
  <si>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</si>
  <si>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</si>
  <si>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</si>
  <si>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</si>
  <si>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</si>
  <si>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</si>
  <si>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</si>
  <si>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</si>
  <si>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</si>
  <si>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</si>
  <si>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</si>
  <si>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</si>
  <si>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</si>
  <si>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</si>
  <si>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</si>
  <si>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</si>
  <si>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</si>
  <si>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</si>
  <si>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</si>
  <si>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</si>
  <si>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</si>
  <si>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</si>
  <si>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</si>
  <si>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</si>
  <si>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</si>
  <si>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</si>
  <si>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</si>
  <si>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</si>
  <si>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</si>
  <si>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</si>
  <si>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</si>
  <si>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</si>
  <si>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</si>
  <si>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</si>
  <si>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</si>
  <si>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</si>
  <si>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</si>
  <si>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</si>
  <si>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</si>
  <si>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</si>
  <si>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</si>
  <si>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</si>
  <si>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</si>
  <si>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</si>
  <si>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</si>
  <si>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</si>
  <si>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</si>
  <si>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</si>
  <si>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</si>
  <si>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</si>
  <si>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</si>
  <si>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</si>
  <si>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</si>
  <si>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</si>
  <si>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</si>
  <si>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</si>
  <si>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</si>
  <si>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</si>
  <si>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</si>
  <si>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</si>
  <si>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</si>
  <si>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</si>
  <si>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</si>
  <si>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</si>
  <si>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</si>
  <si>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</si>
  <si>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</si>
  <si>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</si>
  <si>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</si>
  <si>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</si>
  <si>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</si>
  <si>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</si>
  <si>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</si>
  <si>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</si>
  <si>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</si>
  <si>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</si>
  <si>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</si>
  <si>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</si>
  <si>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</si>
  <si>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</si>
  <si>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</si>
  <si>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</si>
  <si>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</si>
  <si>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</si>
  <si>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</si>
  <si>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</si>
  <si>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</si>
  <si>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</si>
  <si>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</si>
  <si>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</si>
  <si>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</si>
  <si>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</si>
  <si>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</si>
  <si>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</si>
  <si>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</si>
  <si>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</si>
  <si>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</si>
  <si>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</si>
  <si>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</si>
  <si>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</si>
  <si>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</si>
  <si>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</si>
  <si>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</si>
  <si>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</si>
  <si>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</si>
  <si>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</si>
  <si>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</si>
  <si>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</si>
  <si>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</si>
  <si>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</si>
  <si>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</si>
  <si>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</si>
  <si>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</si>
  <si>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</si>
  <si>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</si>
  <si>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</si>
  <si>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</si>
  <si>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</si>
  <si>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</si>
  <si>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</si>
  <si>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</si>
  <si>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</si>
  <si>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</si>
  <si>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</si>
  <si>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</si>
  <si>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</si>
  <si>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</si>
  <si>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</si>
  <si>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</si>
  <si>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</si>
  <si>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</si>
  <si>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</si>
  <si>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</si>
  <si>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</si>
  <si>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</si>
  <si>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</si>
  <si>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</si>
  <si>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</si>
  <si>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</si>
  <si>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</si>
  <si>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</si>
  <si>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</si>
  <si>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</si>
  <si>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</si>
  <si>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</si>
  <si>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</si>
  <si>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</si>
  <si>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</si>
  <si>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</si>
  <si>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</si>
  <si>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</si>
  <si>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</si>
  <si>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</si>
  <si>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</si>
  <si>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</si>
  <si>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</si>
  <si>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</si>
  <si>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</si>
  <si>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</si>
  <si>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</si>
  <si>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</si>
  <si>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</si>
  <si>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</si>
  <si>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</si>
  <si>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</si>
  <si>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</si>
  <si>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</si>
  <si>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</si>
  <si>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</si>
  <si>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</si>
  <si>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</si>
  <si>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</si>
  <si>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</si>
  <si>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</si>
  <si>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</si>
  <si>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</si>
  <si>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</si>
  <si>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</si>
  <si>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</si>
  <si>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</si>
  <si>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</si>
  <si>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</si>
  <si>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</si>
  <si>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</si>
  <si>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</si>
  <si>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</si>
  <si>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</si>
  <si>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</si>
  <si>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</si>
  <si>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</si>
  <si>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</si>
  <si>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</si>
  <si>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</si>
  <si>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</si>
  <si>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</si>
  <si>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</si>
  <si>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</si>
  <si>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</si>
  <si>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</si>
  <si>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</si>
  <si>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</si>
  <si>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</si>
  <si>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</si>
  <si>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</si>
  <si>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</si>
  <si>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</si>
  <si>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</si>
  <si>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</si>
  <si>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</si>
  <si>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</si>
  <si>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</si>
  <si>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</si>
  <si>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</si>
  <si>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</si>
  <si>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</si>
  <si>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</si>
  <si>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</si>
  <si>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</si>
  <si>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</si>
  <si>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</si>
  <si>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</si>
  <si>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</si>
  <si>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</si>
  <si>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</si>
  <si>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</si>
  <si>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</si>
  <si>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</si>
  <si>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</si>
  <si>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</si>
  <si>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</si>
  <si>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</si>
  <si>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</si>
  <si>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</si>
  <si>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</si>
  <si>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</si>
  <si>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</si>
  <si>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</si>
  <si>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</si>
  <si>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</si>
  <si>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</si>
  <si>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</si>
  <si>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</si>
  <si>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</si>
  <si>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</si>
  <si>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</si>
  <si>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</si>
  <si>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</si>
  <si>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</si>
  <si>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</si>
  <si>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</si>
  <si>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</si>
  <si>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</si>
  <si>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</si>
  <si>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</si>
  <si>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</si>
  <si>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</si>
  <si>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</si>
  <si>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</si>
  <si>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</si>
  <si>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</si>
  <si>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</si>
  <si>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</si>
  <si>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</si>
  <si>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</si>
  <si>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</si>
  <si>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</si>
  <si>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</si>
  <si>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</si>
  <si>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</si>
  <si>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</si>
  <si>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</si>
  <si>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</si>
  <si>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</si>
  <si>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</si>
  <si>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</si>
  <si>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</si>
  <si>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</si>
  <si>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</si>
  <si>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</si>
  <si>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</si>
  <si>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</si>
  <si>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</si>
  <si>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</si>
  <si>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</si>
  <si>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</si>
  <si>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</si>
  <si>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</si>
  <si>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</si>
  <si>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</si>
  <si>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</si>
  <si>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</si>
  <si>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</si>
  <si>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</si>
  <si>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</si>
  <si>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</si>
  <si>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</si>
  <si>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</si>
  <si>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</si>
  <si>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</si>
  <si>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</si>
  <si>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</si>
  <si>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</si>
  <si>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</si>
  <si>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</si>
  <si>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</si>
  <si>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</si>
  <si>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</si>
  <si>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</si>
  <si>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</si>
  <si>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</si>
  <si>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</si>
  <si>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</si>
  <si>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</si>
  <si>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</si>
  <si>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</si>
  <si>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</si>
  <si>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</si>
  <si>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</si>
  <si>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</si>
  <si>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</si>
  <si>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</si>
  <si>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</si>
  <si>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</si>
  <si>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</si>
  <si>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</si>
  <si>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</si>
  <si>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</si>
  <si>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</si>
  <si>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</si>
  <si>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</si>
  <si>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</si>
  <si>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</si>
  <si>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</si>
  <si>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</si>
  <si>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</si>
  <si>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</si>
  <si>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</si>
  <si>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</si>
  <si>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</si>
  <si>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</si>
  <si>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</si>
  <si>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</si>
  <si>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</si>
  <si>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</si>
  <si>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</si>
  <si>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</si>
  <si>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</si>
  <si>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</si>
  <si>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</si>
  <si>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</si>
  <si>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</si>
  <si>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</si>
  <si>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</si>
  <si>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</si>
  <si>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</si>
  <si>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</si>
  <si>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</si>
  <si>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</si>
  <si>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</si>
  <si>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</si>
  <si>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</si>
  <si>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</si>
  <si>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</si>
  <si>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</si>
  <si>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</si>
  <si>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</si>
  <si>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</si>
  <si>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</si>
  <si>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</si>
  <si>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</si>
  <si>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</si>
  <si>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</si>
  <si>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</si>
  <si>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</si>
  <si>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</si>
  <si>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</si>
  <si>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</si>
  <si>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</si>
  <si>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</si>
  <si>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</si>
  <si>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</si>
  <si>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</si>
  <si>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</si>
  <si>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</si>
  <si>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</si>
  <si>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</si>
  <si>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</si>
  <si>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</si>
  <si>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</si>
  <si>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</si>
  <si>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</si>
  <si>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</si>
  <si>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</si>
  <si>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</si>
  <si>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</si>
  <si>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</si>
  <si>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</si>
  <si>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</si>
  <si>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</si>
  <si>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</si>
  <si>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</si>
  <si>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</si>
  <si>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</si>
  <si>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</si>
  <si>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</si>
  <si>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</si>
  <si>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</si>
  <si>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</si>
  <si>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</si>
  <si>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</si>
  <si>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</si>
  <si>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</si>
  <si>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</si>
  <si>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</si>
  <si>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</si>
  <si>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</si>
  <si>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</si>
  <si>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</si>
  <si>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</si>
  <si>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</si>
  <si>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</si>
  <si>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</si>
  <si>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</si>
  <si>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</si>
  <si>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</si>
  <si>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</si>
  <si>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</si>
  <si>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</si>
  <si>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</si>
  <si>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</si>
  <si>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</si>
  <si>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</si>
  <si>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</si>
  <si>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</si>
  <si>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</si>
  <si>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</si>
  <si>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</si>
  <si>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</si>
  <si>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</si>
  <si>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</si>
  <si>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</si>
  <si>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</si>
  <si>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</si>
  <si>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</si>
  <si>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</si>
  <si>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</si>
  <si>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</si>
  <si>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</si>
  <si>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</si>
  <si>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</si>
  <si>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</si>
  <si>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</si>
  <si>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</si>
  <si>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</si>
  <si>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</si>
  <si>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</si>
  <si>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</si>
  <si>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</si>
  <si>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</si>
  <si>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</si>
  <si>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</si>
  <si>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</si>
  <si>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</si>
  <si>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</si>
  <si>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</si>
  <si>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</si>
  <si>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</si>
  <si>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</si>
  <si>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</si>
  <si>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</si>
  <si>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</si>
  <si>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</si>
  <si>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</si>
  <si>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</si>
  <si>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</si>
  <si>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</si>
  <si>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</si>
  <si>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</si>
  <si>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</si>
  <si>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</si>
  <si>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</si>
  <si>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</si>
  <si>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</si>
  <si>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</si>
  <si>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</si>
  <si>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</si>
  <si>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</si>
  <si>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</si>
  <si>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</si>
  <si>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</si>
  <si>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</si>
  <si>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</si>
  <si>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</si>
  <si>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</si>
  <si>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</si>
  <si>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</si>
  <si>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</si>
  <si>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</si>
  <si>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</si>
  <si>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</si>
  <si>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</si>
  <si>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</si>
  <si>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</si>
  <si>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</si>
  <si>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</si>
  <si>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</si>
  <si>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</si>
  <si>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</si>
  <si>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</si>
  <si>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</si>
  <si>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</si>
  <si>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</si>
  <si>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</si>
  <si>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</si>
  <si>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</si>
  <si>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</si>
  <si>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</si>
  <si>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</si>
  <si>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</si>
  <si>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</si>
  <si>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</si>
  <si>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</si>
  <si>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</si>
  <si>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</si>
  <si>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</si>
  <si>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</si>
  <si>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</si>
  <si>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</si>
  <si>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</si>
  <si>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</si>
  <si>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</si>
  <si>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</si>
  <si>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</si>
  <si>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</si>
  <si>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</si>
  <si>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</si>
  <si>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</si>
  <si>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</si>
  <si>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</si>
  <si>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</si>
  <si>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</si>
  <si>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</si>
  <si>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</si>
  <si>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</si>
  <si>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</si>
  <si>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</si>
  <si>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</si>
  <si>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</si>
  <si>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</si>
  <si>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</si>
  <si>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</si>
  <si>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</si>
  <si>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</si>
  <si>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</si>
  <si>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</si>
  <si>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</si>
  <si>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</si>
  <si>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</si>
  <si>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</si>
  <si>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</si>
  <si>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</si>
  <si>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</si>
  <si>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</si>
  <si>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</si>
  <si>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</si>
  <si>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</si>
  <si>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</si>
  <si>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</si>
  <si>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</si>
  <si>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</si>
  <si>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</si>
  <si>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</si>
  <si>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</si>
  <si>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</si>
  <si>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</si>
  <si>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</si>
  <si>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</si>
  <si>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</si>
  <si>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</si>
  <si>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</si>
  <si>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</si>
  <si>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</si>
  <si>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</si>
  <si>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</si>
  <si>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</si>
  <si>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</si>
  <si>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</si>
  <si>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</si>
  <si>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</si>
  <si>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</si>
  <si>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</si>
  <si>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</si>
  <si>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</si>
  <si>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</si>
  <si>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</si>
  <si>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</si>
  <si>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</si>
  <si>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</si>
  <si>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</si>
  <si>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</si>
  <si>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</si>
  <si>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</si>
  <si>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</si>
  <si>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</si>
  <si>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</si>
  <si>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</si>
  <si>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</si>
  <si>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</si>
  <si>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</si>
  <si>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</si>
  <si>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</si>
  <si>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</si>
  <si>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</si>
  <si>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</si>
  <si>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</si>
  <si>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</si>
  <si>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</si>
  <si>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</si>
  <si>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</si>
  <si>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</si>
  <si>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</si>
  <si>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</si>
  <si>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</si>
  <si>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</si>
  <si>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</si>
  <si>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</si>
  <si>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</si>
  <si>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</si>
  <si>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</si>
  <si>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</si>
  <si>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</si>
  <si>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</si>
  <si>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</si>
  <si>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</si>
  <si>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</si>
  <si>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</si>
  <si>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</si>
  <si>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</si>
  <si>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</si>
  <si>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</si>
  <si>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</si>
  <si>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</si>
  <si>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</si>
  <si>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</si>
  <si>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</si>
  <si>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</si>
  <si>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</si>
  <si>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</si>
  <si>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</si>
  <si>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</si>
  <si>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</si>
  <si>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</si>
  <si>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</si>
  <si>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</si>
  <si>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</si>
  <si>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</si>
  <si>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</si>
  <si>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</si>
  <si>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</si>
  <si>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</si>
  <si>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</si>
  <si>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</si>
  <si>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</si>
  <si>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</si>
  <si>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</si>
  <si>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</si>
  <si>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</si>
  <si>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</si>
  <si>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</si>
  <si>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</si>
  <si>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</si>
  <si>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</si>
  <si>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</si>
  <si>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</si>
  <si>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</si>
  <si>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</si>
  <si>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</si>
  <si>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</si>
  <si>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</si>
  <si>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</si>
  <si>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</si>
  <si>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</si>
  <si>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</si>
  <si>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</si>
  <si>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</si>
  <si>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</si>
  <si>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</si>
  <si>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</si>
  <si>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</si>
  <si>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</si>
  <si>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</si>
  <si>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</si>
  <si>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</si>
  <si>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</si>
  <si>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</si>
  <si>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</si>
  <si>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</si>
  <si>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</si>
  <si>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</si>
  <si>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</si>
  <si>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</si>
  <si>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</si>
  <si>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</si>
  <si>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</si>
  <si>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</si>
  <si>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</si>
  <si>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</si>
  <si>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</si>
  <si>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</si>
  <si>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</si>
  <si>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</si>
  <si>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</si>
  <si>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</si>
  <si>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</si>
  <si>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</si>
  <si>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</si>
  <si>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</si>
  <si>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</si>
  <si>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</si>
  <si>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</si>
  <si>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</si>
  <si>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</si>
  <si>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</si>
  <si>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</si>
  <si>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</si>
  <si>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</si>
  <si>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</si>
  <si>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</si>
  <si>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</si>
  <si>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</si>
  <si>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</si>
  <si>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</si>
  <si>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</si>
  <si>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</si>
  <si>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</si>
  <si>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</si>
  <si>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</si>
  <si>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</si>
  <si>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</si>
  <si>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</si>
  <si>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</si>
  <si>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</si>
  <si>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</si>
  <si>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</si>
  <si>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</si>
  <si>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</si>
  <si>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</si>
  <si>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</si>
  <si>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</si>
  <si>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</si>
  <si>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</si>
  <si>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</si>
  <si>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</si>
  <si>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</si>
  <si>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</si>
  <si>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</si>
  <si>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</si>
  <si>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</si>
  <si>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</si>
  <si>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</si>
  <si>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</si>
  <si>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</si>
  <si>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</si>
  <si>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</si>
  <si>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</si>
  <si>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</si>
  <si>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</si>
  <si>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</si>
  <si>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</si>
  <si>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</si>
  <si>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</si>
  <si>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</si>
  <si>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</si>
  <si>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</si>
  <si>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</si>
  <si>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</si>
  <si>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</si>
  <si>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</si>
  <si>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</si>
  <si>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</si>
  <si>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</si>
  <si>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</si>
  <si>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</si>
  <si>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</si>
  <si>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</si>
  <si>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</si>
  <si>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</si>
  <si>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</si>
  <si>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</si>
  <si>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</si>
  <si>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</si>
  <si>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</si>
  <si>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</si>
  <si>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</si>
  <si>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</si>
  <si>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</si>
  <si>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</si>
  <si>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</si>
  <si>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</si>
  <si>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</si>
  <si>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</si>
  <si>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</si>
  <si>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</si>
  <si>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</si>
  <si>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</si>
  <si>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</si>
  <si>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</si>
  <si>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</si>
  <si>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</si>
  <si>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</si>
  <si>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</si>
  <si>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</si>
  <si>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</si>
  <si>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</si>
  <si>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</si>
  <si>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</si>
  <si>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</si>
  <si>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</si>
  <si>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</si>
  <si>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</si>
  <si>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</si>
  <si>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</si>
  <si>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</si>
  <si>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</si>
  <si>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</si>
  <si>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</si>
  <si>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</si>
  <si>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</si>
  <si>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</si>
  <si>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</si>
  <si>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</si>
  <si>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</si>
  <si>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</si>
  <si>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</si>
  <si>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</si>
  <si>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</si>
  <si>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</si>
  <si>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</si>
  <si>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</si>
  <si>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</si>
  <si>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</si>
  <si>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</si>
  <si>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</si>
  <si>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</si>
  <si>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</si>
  <si>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</si>
  <si>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</si>
  <si>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</si>
  <si>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</si>
  <si>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</si>
  <si>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</si>
  <si>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</si>
  <si>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</si>
  <si>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</si>
  <si>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</si>
  <si>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</si>
  <si>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</si>
  <si>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</si>
  <si>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</si>
  <si>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</si>
  <si>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</si>
  <si>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</si>
  <si>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</si>
  <si>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</si>
  <si>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</si>
  <si>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</si>
  <si>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</si>
  <si>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</si>
  <si>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</si>
  <si>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</si>
  <si>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</si>
  <si>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</si>
  <si>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</si>
  <si>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</si>
  <si>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</si>
  <si>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</si>
  <si>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</si>
  <si>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</si>
  <si>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</si>
  <si>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</si>
  <si>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</si>
  <si>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</si>
  <si>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</si>
  <si>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</si>
  <si>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</si>
  <si>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</si>
  <si>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</si>
  <si>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</si>
  <si>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</si>
  <si>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</si>
  <si>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</si>
  <si>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</si>
  <si>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</si>
  <si>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</si>
  <si>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</si>
  <si>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</si>
  <si>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</si>
  <si>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</si>
  <si>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</si>
  <si>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</si>
  <si>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</si>
  <si>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</si>
  <si>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</si>
  <si>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</si>
  <si>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</si>
  <si>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</si>
  <si>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</si>
  <si>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</si>
  <si>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</si>
  <si>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</si>
  <si>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</si>
  <si>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</si>
  <si>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</si>
  <si>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</si>
  <si>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</si>
  <si>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</si>
  <si>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</si>
  <si>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</si>
  <si>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</si>
  <si>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</si>
  <si>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</si>
  <si>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</si>
  <si>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</si>
  <si>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</si>
  <si>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</si>
  <si>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</si>
  <si>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</si>
  <si>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</si>
  <si>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</si>
  <si>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</si>
  <si>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</si>
  <si>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</si>
  <si>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</si>
  <si>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</si>
  <si>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</si>
  <si>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</si>
  <si>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</si>
  <si>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</si>
  <si>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</si>
  <si>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</si>
  <si>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</si>
  <si>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</si>
  <si>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</si>
  <si>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</si>
  <si>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</si>
  <si>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</si>
  <si>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</si>
  <si>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</si>
  <si>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</si>
  <si>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</si>
  <si>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</si>
  <si>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</si>
  <si>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</si>
  <si>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</si>
  <si>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</si>
  <si>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</si>
  <si>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</si>
  <si>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</si>
  <si>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</si>
  <si>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</si>
  <si>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</si>
  <si>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</si>
  <si>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</si>
  <si>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</si>
  <si>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</si>
  <si>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</si>
  <si>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</si>
  <si>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</si>
  <si>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</si>
  <si>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</si>
  <si>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</si>
  <si>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</si>
  <si>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</si>
  <si>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</si>
  <si>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</si>
  <si>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</si>
  <si>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</si>
  <si>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</si>
  <si>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</si>
  <si>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</si>
  <si>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</si>
  <si>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</si>
  <si>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</si>
  <si>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</si>
  <si>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</si>
  <si>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</si>
  <si>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</si>
  <si>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</si>
  <si>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</si>
  <si>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</si>
  <si>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</si>
  <si>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</si>
  <si>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</si>
  <si>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</si>
  <si>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</si>
  <si>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</si>
  <si>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</si>
  <si>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</si>
  <si>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</si>
  <si>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</si>
  <si>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</si>
  <si>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</si>
  <si>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</si>
  <si>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</si>
  <si>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</si>
  <si>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</si>
  <si>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</si>
  <si>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</si>
  <si>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</si>
  <si>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</si>
  <si>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</si>
  <si>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</si>
  <si>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</si>
  <si>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</si>
  <si>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</si>
  <si>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</si>
  <si>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</si>
  <si>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</si>
  <si>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</si>
  <si>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</si>
  <si>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</si>
  <si>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</si>
  <si>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</si>
  <si>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</si>
  <si>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</si>
  <si>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</si>
  <si>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</si>
  <si>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</si>
  <si>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</si>
  <si>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</si>
  <si>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</si>
  <si>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</si>
  <si>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</si>
  <si>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</si>
  <si>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</si>
  <si>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</si>
  <si>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</si>
  <si>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</si>
  <si>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</si>
  <si>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</si>
  <si>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</si>
  <si>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</si>
  <si>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</si>
  <si>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</si>
  <si>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</si>
  <si>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</si>
  <si>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</si>
  <si>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</si>
  <si>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</si>
  <si>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</si>
  <si>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</si>
  <si>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</si>
  <si>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</si>
  <si>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</si>
  <si>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</si>
  <si>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</si>
  <si>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</si>
  <si>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</si>
  <si>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</si>
  <si>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</si>
  <si>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</si>
  <si>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</si>
  <si>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</si>
  <si>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</si>
  <si>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</si>
  <si>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</si>
  <si>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</si>
  <si>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</si>
  <si>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</si>
  <si>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</si>
  <si>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</si>
  <si>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</si>
  <si>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</si>
  <si>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</si>
  <si>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</si>
  <si>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</si>
  <si>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</si>
  <si>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</si>
  <si>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</si>
  <si>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</si>
  <si>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</si>
  <si>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</si>
  <si>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</si>
  <si>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</si>
  <si>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</si>
  <si>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</si>
  <si>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</si>
  <si>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</si>
  <si>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</si>
  <si>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</si>
  <si>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</si>
  <si>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</si>
  <si>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</si>
  <si>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</si>
  <si>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</si>
  <si>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</si>
  <si>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</si>
  <si>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</si>
  <si>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</si>
  <si>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</si>
  <si>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</si>
  <si>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</si>
  <si>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</si>
  <si>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</si>
  <si>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</si>
  <si>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</si>
  <si>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</si>
  <si>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</si>
  <si>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</si>
  <si>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</si>
  <si>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</si>
  <si>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</si>
  <si>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</si>
  <si>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</si>
  <si>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</si>
  <si>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</si>
  <si>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</si>
  <si>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</si>
  <si>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</si>
  <si>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</si>
  <si>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</si>
  <si>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</si>
  <si>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</si>
  <si>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</si>
  <si>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</si>
  <si>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</si>
  <si>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</si>
  <si>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</si>
  <si>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</si>
  <si>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</si>
  <si>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</si>
  <si>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</si>
  <si>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</si>
  <si>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</si>
  <si>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</si>
  <si>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</si>
  <si>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</si>
  <si>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</si>
  <si>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</si>
  <si>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</si>
  <si>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</si>
  <si>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</si>
  <si>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</si>
  <si>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</si>
  <si>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</si>
  <si>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</si>
  <si>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</si>
  <si>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</si>
  <si>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</si>
  <si>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</si>
  <si>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</si>
  <si>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</si>
  <si>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</si>
  <si>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</si>
  <si>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</si>
  <si>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</si>
  <si>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</si>
  <si>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</si>
  <si>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</si>
  <si>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</si>
  <si>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</si>
  <si>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</si>
  <si>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</si>
  <si>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</si>
  <si>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</si>
  <si>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</si>
  <si>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</si>
  <si>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</si>
  <si>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</si>
  <si>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</si>
  <si>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</si>
  <si>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</si>
  <si>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</si>
  <si>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</si>
  <si>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</si>
  <si>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</si>
  <si>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</si>
  <si>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</si>
  <si>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</si>
  <si>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</si>
  <si>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</si>
  <si>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</si>
  <si>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</si>
  <si>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</si>
  <si>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</si>
  <si>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</si>
  <si>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</si>
  <si>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</si>
  <si>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</si>
  <si>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</si>
  <si>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</si>
  <si>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</si>
  <si>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</si>
  <si>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</si>
  <si>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</si>
  <si>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</si>
  <si>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</si>
  <si>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</si>
  <si>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</si>
  <si>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</si>
  <si>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</si>
  <si>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</si>
  <si>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</si>
  <si>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</si>
  <si>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</si>
  <si>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</si>
  <si>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</si>
  <si>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</si>
  <si>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</si>
  <si>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</si>
  <si>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</si>
  <si>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</si>
  <si>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</si>
  <si>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</si>
  <si>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</si>
  <si>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</si>
  <si>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</si>
  <si>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</si>
  <si>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</si>
  <si>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</si>
  <si>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</si>
  <si>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</si>
  <si>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</si>
  <si>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</si>
  <si>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</si>
  <si>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</si>
  <si>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</si>
  <si>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</si>
  <si>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</si>
  <si>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</si>
  <si>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</si>
  <si>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</si>
  <si>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</si>
  <si>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</si>
  <si>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</si>
  <si>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</si>
  <si>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</si>
  <si>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</si>
  <si>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</si>
  <si>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</si>
  <si>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</si>
  <si>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</si>
  <si>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</si>
  <si>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</si>
  <si>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</si>
  <si>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</si>
  <si>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</si>
  <si>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</si>
  <si>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</si>
  <si>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</si>
  <si>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</si>
  <si>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</si>
  <si>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</si>
  <si>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</si>
  <si>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</si>
  <si>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</si>
  <si>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</si>
  <si>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</si>
  <si>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</si>
  <si>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</si>
  <si>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</si>
  <si>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</si>
  <si>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</si>
  <si>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</si>
  <si>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</si>
  <si>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</si>
  <si>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</si>
  <si>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</si>
  <si>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</si>
  <si>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</si>
  <si>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</si>
  <si>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</si>
  <si>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</si>
  <si>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</si>
  <si>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</si>
  <si>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</si>
  <si>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</si>
  <si>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</si>
  <si>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</si>
  <si>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</si>
  <si>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</si>
  <si>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</si>
  <si>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</si>
  <si>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</si>
  <si>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</si>
  <si>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</si>
  <si>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</si>
  <si>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</si>
  <si>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</si>
  <si>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</si>
  <si>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</si>
  <si>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</si>
  <si>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</si>
  <si>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</si>
  <si>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</si>
  <si>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</si>
  <si>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</si>
  <si>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</si>
  <si>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</si>
  <si>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</si>
  <si>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</si>
  <si>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</si>
  <si>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</si>
  <si>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</si>
  <si>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</si>
  <si>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</si>
  <si>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</si>
  <si>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</si>
  <si>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</si>
  <si>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</si>
  <si>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</si>
  <si>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</si>
  <si>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</si>
  <si>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</si>
  <si>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</si>
  <si>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</si>
  <si>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</si>
  <si>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</si>
  <si>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</si>
  <si>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</si>
  <si>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</si>
  <si>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</si>
  <si>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</si>
  <si>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</si>
  <si>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</si>
  <si>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</si>
  <si>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</si>
  <si>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</si>
  <si>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</si>
  <si>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</si>
  <si>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</si>
  <si>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</si>
  <si>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</si>
  <si>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</si>
  <si>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</si>
  <si>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</si>
  <si>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</si>
  <si>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</si>
  <si>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</si>
  <si>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</si>
  <si>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</si>
  <si>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</si>
  <si>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</si>
  <si>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</si>
  <si>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</si>
  <si>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</si>
  <si>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</si>
  <si>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</si>
  <si>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</si>
  <si>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</si>
  <si>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</si>
  <si>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</si>
  <si>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</si>
  <si>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</si>
  <si>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</si>
  <si>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</si>
  <si>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</si>
  <si>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</si>
  <si>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</si>
  <si>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</si>
  <si>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</si>
  <si>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</si>
  <si>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</si>
  <si>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</si>
  <si>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</si>
  <si>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</si>
  <si>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</si>
  <si>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</si>
  <si>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</si>
  <si>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</si>
  <si>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</si>
  <si>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</si>
  <si>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</si>
  <si>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</si>
  <si>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</si>
  <si>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</si>
  <si>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</si>
  <si>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</si>
  <si>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</si>
  <si>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</si>
  <si>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</si>
  <si>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</si>
  <si>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</si>
  <si>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</si>
  <si>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</si>
  <si>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</si>
  <si>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</si>
  <si>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</si>
  <si>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</si>
  <si>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</si>
  <si>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</si>
  <si>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</si>
  <si>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</si>
  <si>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</si>
  <si>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</si>
  <si>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</si>
  <si>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</si>
  <si>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</si>
  <si>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</si>
  <si>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</si>
  <si>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</si>
  <si>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</si>
  <si>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</si>
  <si>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</si>
  <si>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</si>
  <si>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</si>
  <si>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</si>
  <si>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</si>
  <si>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</si>
  <si>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</si>
  <si>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</si>
  <si>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</si>
  <si>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</si>
  <si>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</si>
  <si>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</si>
  <si>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</si>
  <si>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</si>
  <si>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</si>
  <si>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</si>
  <si>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</si>
  <si>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</si>
  <si>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</si>
  <si>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</si>
  <si>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</si>
  <si>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</si>
  <si>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</si>
  <si>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</si>
  <si>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</si>
  <si>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</si>
  <si>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</si>
  <si>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</si>
  <si>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</si>
  <si>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</si>
  <si>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</si>
  <si>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</si>
  <si>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</si>
  <si>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</si>
  <si>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</si>
  <si>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</si>
  <si>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</si>
  <si>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</si>
  <si>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</si>
  <si>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</si>
  <si>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</si>
  <si>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</si>
  <si>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</si>
  <si>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</si>
  <si>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</si>
  <si>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</si>
  <si>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</si>
  <si>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</si>
  <si>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</si>
  <si>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</si>
  <si>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</si>
  <si>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</si>
  <si>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</si>
  <si>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</si>
  <si>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</si>
  <si>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</si>
  <si>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</si>
  <si>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</si>
  <si>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</si>
  <si>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</si>
  <si>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</si>
  <si>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</si>
  <si>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</si>
  <si>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</si>
  <si>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</si>
  <si>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</si>
  <si>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</si>
  <si>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</si>
  <si>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</si>
  <si>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</si>
  <si>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</si>
  <si>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</si>
  <si>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</si>
  <si>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</si>
  <si>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</si>
  <si>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</si>
  <si>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</si>
  <si>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</si>
  <si>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</si>
  <si>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</si>
  <si>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</si>
  <si>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</si>
  <si>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</si>
  <si>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</si>
  <si>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</si>
  <si>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</si>
  <si>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</si>
  <si>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</si>
  <si>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</si>
  <si>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</si>
  <si>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</si>
  <si>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</si>
  <si>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</si>
  <si>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</si>
  <si>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</si>
  <si>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</si>
  <si>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</si>
  <si>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</si>
  <si>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</si>
  <si>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</si>
  <si>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</si>
  <si>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</si>
  <si>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</si>
  <si>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</si>
  <si>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</si>
  <si>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</si>
  <si>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</si>
  <si>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</si>
  <si>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</si>
  <si>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</si>
  <si>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</si>
  <si>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</si>
  <si>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</si>
  <si>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</si>
  <si>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</si>
  <si>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</si>
  <si>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</si>
  <si>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</si>
  <si>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</si>
  <si>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</si>
  <si>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</si>
  <si>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</si>
  <si>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</si>
  <si>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</si>
  <si>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</si>
  <si>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</si>
  <si>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</si>
  <si>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</si>
  <si>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</si>
  <si>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</si>
  <si>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</si>
  <si>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</si>
  <si>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</si>
  <si>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</si>
  <si>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</si>
  <si>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</si>
  <si>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</si>
  <si>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</si>
  <si>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</si>
  <si>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</si>
  <si>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</si>
  <si>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</si>
  <si>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</si>
  <si>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</si>
  <si>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</si>
  <si>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</si>
  <si>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</si>
  <si>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</si>
  <si>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</si>
  <si>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</si>
  <si>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</si>
  <si>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</si>
  <si>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</si>
  <si>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</si>
  <si>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</si>
  <si>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</si>
  <si>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</si>
  <si>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</si>
  <si>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</si>
  <si>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</si>
  <si>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</si>
  <si>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</si>
  <si>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</si>
  <si>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</si>
  <si>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</si>
  <si>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</si>
  <si>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</si>
  <si>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</si>
  <si>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</si>
  <si>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</si>
  <si>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</si>
  <si>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</si>
  <si>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</si>
  <si>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</si>
  <si>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</si>
  <si>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</si>
  <si>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</si>
  <si>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</si>
  <si>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</si>
  <si>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</si>
  <si>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</si>
  <si>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</si>
  <si>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</si>
  <si>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</si>
  <si>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</si>
  <si>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</si>
  <si>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</si>
  <si>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</si>
  <si>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</si>
  <si>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</si>
  <si>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</si>
  <si>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</si>
  <si>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</si>
  <si>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</si>
  <si>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</si>
  <si>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</si>
  <si>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</si>
  <si>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</si>
  <si>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</si>
  <si>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</si>
  <si>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</si>
  <si>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</si>
  <si>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</si>
  <si>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</si>
  <si>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</si>
  <si>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</si>
  <si>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</si>
  <si>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</si>
  <si>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</si>
  <si>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</si>
  <si>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</si>
  <si>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</si>
  <si>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</si>
  <si>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</si>
  <si>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</si>
  <si>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</si>
  <si>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</si>
  <si>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</si>
  <si>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</si>
  <si>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</si>
  <si>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</si>
  <si>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</si>
  <si>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</si>
  <si>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</si>
  <si>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</si>
  <si>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</si>
  <si>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</si>
  <si>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</si>
  <si>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</si>
  <si>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</si>
  <si>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</si>
  <si>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</si>
  <si>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</si>
  <si>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</si>
  <si>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</si>
  <si>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</si>
  <si>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</si>
  <si>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</si>
  <si>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</si>
  <si>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</si>
  <si>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</si>
  <si>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</si>
  <si>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</si>
  <si>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</si>
  <si>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</si>
  <si>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</si>
  <si>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</si>
  <si>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</si>
  <si>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</si>
  <si>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</si>
  <si>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</si>
  <si>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</si>
  <si>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</si>
  <si>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</si>
  <si>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</si>
  <si>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</si>
  <si>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</si>
  <si>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</si>
  <si>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</si>
  <si>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</si>
  <si>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</si>
  <si>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</si>
  <si>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</si>
  <si>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</si>
  <si>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</si>
  <si>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</si>
  <si>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</si>
  <si>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</si>
  <si>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</si>
  <si>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</si>
  <si>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</si>
  <si>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</si>
  <si>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</si>
  <si>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</si>
  <si>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</si>
  <si>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</si>
  <si>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</si>
  <si>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</si>
  <si>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</si>
  <si>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</si>
  <si>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</si>
  <si>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</si>
  <si>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</si>
  <si>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</si>
  <si>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</si>
  <si>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</si>
  <si>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</si>
  <si>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</si>
  <si>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</si>
  <si>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</si>
  <si>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</si>
  <si>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</si>
  <si>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</si>
  <si>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</si>
  <si>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</si>
  <si>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</si>
  <si>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</si>
  <si>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</si>
  <si>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</si>
  <si>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</si>
  <si>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</si>
  <si>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</si>
  <si>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</si>
  <si>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</si>
  <si>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</si>
  <si>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</si>
  <si>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</si>
  <si>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</si>
  <si>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</si>
  <si>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</si>
  <si>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</si>
  <si>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</si>
  <si>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</si>
  <si>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</si>
  <si>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</si>
  <si>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</si>
  <si>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</si>
  <si>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</si>
  <si>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</si>
  <si>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</si>
  <si>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</si>
  <si>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</si>
  <si>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</si>
  <si>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</si>
  <si>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</si>
  <si>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</si>
  <si>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</si>
  <si>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</si>
  <si>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</si>
  <si>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</si>
  <si>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</si>
  <si>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</si>
  <si>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</si>
  <si>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</si>
  <si>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</si>
  <si>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</si>
  <si>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</si>
  <si>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</si>
  <si>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</si>
  <si>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</si>
  <si>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</si>
  <si>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</si>
  <si>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</si>
  <si>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</si>
  <si>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</si>
  <si>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</si>
  <si>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</si>
  <si>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</si>
  <si>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</si>
  <si>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</si>
  <si>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</si>
  <si>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</si>
  <si>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</si>
  <si>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</si>
  <si>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</si>
  <si>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</si>
  <si>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</si>
  <si>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</si>
  <si>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</si>
  <si>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</si>
  <si>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</si>
  <si>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</si>
  <si>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</si>
  <si>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</si>
  <si>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</si>
  <si>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</si>
  <si>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</si>
  <si>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</si>
  <si>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</si>
  <si>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</si>
  <si>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</si>
  <si>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</si>
  <si>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</si>
  <si>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</si>
  <si>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</si>
  <si>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</si>
  <si>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</si>
  <si>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</si>
  <si>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</si>
  <si>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</si>
  <si>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</si>
  <si>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</si>
  <si>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</si>
  <si>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</si>
  <si>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</si>
  <si>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</si>
  <si>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</si>
  <si>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</si>
  <si>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</si>
  <si>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</si>
  <si>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</si>
  <si>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</si>
  <si>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</si>
  <si>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</si>
  <si>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</si>
  <si>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</si>
  <si>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</si>
  <si>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</si>
  <si>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</si>
  <si>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</si>
  <si>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</si>
  <si>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</si>
  <si>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</si>
  <si>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</si>
  <si>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</si>
  <si>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</si>
  <si>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</si>
  <si>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</si>
  <si>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</si>
  <si>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</si>
  <si>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</si>
  <si>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</si>
  <si>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</si>
  <si>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</si>
  <si>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</si>
  <si>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</si>
  <si>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</si>
  <si>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</si>
  <si>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</si>
  <si>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</si>
  <si>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</si>
  <si>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</si>
  <si>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</si>
  <si>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</si>
  <si>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</si>
  <si>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</si>
  <si>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</si>
  <si>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</si>
  <si>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</si>
  <si>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</si>
  <si>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</si>
  <si>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</si>
  <si>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</si>
  <si>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</si>
  <si>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</si>
  <si>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</si>
  <si>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</si>
  <si>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</si>
  <si>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</si>
  <si>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</si>
  <si>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</si>
  <si>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</si>
  <si>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</si>
  <si>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</si>
  <si>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</si>
  <si>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</si>
  <si>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</si>
  <si>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</si>
  <si>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</si>
  <si>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</si>
  <si>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</si>
  <si>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</si>
  <si>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</si>
  <si>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</si>
  <si>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</si>
  <si>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</si>
  <si>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</si>
  <si>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</si>
  <si>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</si>
  <si>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</si>
  <si>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</si>
  <si>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</si>
  <si>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</si>
  <si>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</si>
  <si>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</si>
  <si>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</si>
  <si>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</si>
  <si>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</si>
  <si>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</si>
  <si>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</si>
  <si>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</si>
  <si>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</si>
  <si>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</si>
  <si>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</si>
  <si>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</si>
  <si>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</si>
  <si>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</si>
  <si>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</si>
  <si>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</si>
  <si>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</si>
  <si>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</si>
  <si>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</si>
  <si>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</si>
  <si>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</si>
  <si>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</si>
  <si>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</si>
  <si>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</si>
  <si>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</si>
  <si>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</si>
  <si>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</si>
  <si>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</si>
  <si>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</si>
  <si>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</si>
  <si>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</si>
  <si>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</si>
  <si>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</si>
  <si>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</si>
  <si>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</si>
  <si>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</si>
  <si>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</si>
  <si>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</si>
  <si>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</si>
  <si>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</si>
  <si>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</si>
  <si>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</si>
  <si>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</si>
  <si>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</si>
  <si>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</si>
  <si>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</si>
  <si>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</si>
  <si>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</si>
  <si>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</si>
  <si>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</si>
  <si>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</si>
  <si>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</si>
  <si>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</si>
  <si>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</si>
  <si>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</si>
  <si>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</si>
  <si>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</si>
  <si>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</si>
  <si>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</si>
  <si>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</si>
  <si>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</si>
  <si>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</si>
  <si>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</si>
  <si>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</si>
  <si>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</si>
  <si>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</si>
  <si>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</si>
  <si>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</si>
  <si>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</si>
  <si>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</si>
  <si>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</si>
  <si>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</si>
  <si>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</si>
  <si>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</si>
  <si>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</si>
  <si>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</si>
  <si>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</si>
  <si>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</si>
  <si>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</si>
  <si>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</si>
  <si>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</si>
  <si>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</si>
  <si>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</si>
  <si>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</si>
  <si>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</si>
  <si>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</si>
  <si>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</si>
  <si>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</si>
  <si>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</si>
  <si>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</si>
  <si>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</si>
  <si>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</si>
  <si>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</si>
  <si>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</si>
  <si>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</si>
  <si>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</si>
  <si>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</si>
  <si>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</si>
  <si>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</si>
  <si>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</si>
  <si>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</si>
  <si>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</si>
  <si>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</si>
  <si>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</si>
  <si>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</si>
  <si>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</si>
  <si>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</si>
  <si>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</si>
  <si>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</si>
  <si>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</si>
  <si>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</si>
  <si>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</si>
  <si>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</si>
  <si>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</si>
  <si>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</si>
  <si>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</si>
  <si>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</si>
  <si>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</si>
  <si>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</si>
  <si>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</si>
  <si>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</si>
  <si>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</si>
  <si>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</si>
  <si>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</si>
  <si>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</si>
  <si>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</si>
  <si>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</si>
  <si>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</si>
  <si>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</si>
  <si>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</si>
  <si>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</si>
  <si>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</si>
  <si>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</si>
  <si>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</si>
  <si>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</si>
  <si>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</si>
  <si>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</si>
  <si>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</si>
  <si>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</si>
  <si>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</si>
  <si>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</si>
  <si>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</si>
  <si>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</si>
  <si>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</si>
  <si>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</si>
  <si>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</si>
  <si>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</si>
  <si>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</si>
  <si>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</si>
  <si>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</si>
  <si>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</si>
  <si>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</si>
  <si>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</si>
  <si>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</si>
  <si>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</si>
  <si>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</si>
  <si>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</si>
  <si>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</si>
  <si>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</si>
  <si>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</si>
  <si>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</si>
  <si>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</si>
  <si>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</si>
  <si>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</si>
  <si>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</si>
  <si>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</si>
  <si>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</si>
  <si>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</si>
  <si>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</si>
  <si>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</si>
  <si>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</si>
  <si>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</si>
  <si>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</si>
  <si>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</si>
  <si>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</si>
  <si>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</si>
  <si>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</si>
  <si>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</si>
  <si>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</si>
  <si>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</si>
  <si>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</si>
  <si>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</si>
  <si>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</si>
  <si>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</si>
  <si>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</si>
  <si>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</si>
  <si>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</si>
  <si>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</si>
  <si>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</si>
  <si>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</si>
  <si>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</si>
  <si>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</si>
  <si>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</si>
  <si>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</si>
  <si>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</si>
  <si>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</si>
  <si>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</si>
  <si>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</si>
  <si>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</si>
  <si>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</si>
  <si>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</si>
  <si>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</si>
  <si>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</si>
  <si>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</si>
  <si>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</si>
  <si>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</si>
  <si>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</si>
  <si>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</si>
  <si>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</si>
  <si>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</si>
  <si>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</si>
  <si>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</si>
  <si>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</si>
  <si>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</si>
  <si>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</si>
  <si>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</si>
  <si>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</si>
  <si>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</si>
  <si>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</si>
  <si>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</si>
  <si>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</si>
  <si>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</si>
  <si>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</si>
  <si>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</si>
  <si>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</si>
  <si>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</si>
  <si>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</si>
  <si>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</si>
  <si>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</si>
  <si>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</si>
  <si>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</si>
  <si>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</si>
  <si>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</si>
  <si>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</si>
  <si>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</si>
  <si>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</si>
  <si>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</si>
  <si>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</si>
  <si>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</si>
  <si>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</si>
  <si>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</si>
  <si>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</si>
  <si>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</si>
  <si>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</si>
  <si>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</si>
  <si>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</si>
  <si>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</si>
  <si>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</si>
  <si>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</si>
  <si>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</si>
  <si>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</si>
  <si>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</si>
  <si>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</si>
  <si>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</si>
  <si>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</si>
  <si>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</si>
  <si>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</si>
  <si>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</si>
  <si>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</si>
  <si>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</si>
  <si>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</si>
  <si>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</si>
  <si>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</si>
  <si>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</si>
  <si>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</si>
  <si>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</si>
  <si>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</si>
  <si>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</si>
  <si>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</si>
  <si>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</si>
  <si>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</si>
  <si>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</si>
  <si>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</si>
  <si>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</si>
  <si>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</si>
  <si>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</si>
  <si>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</si>
  <si>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</si>
  <si>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</si>
  <si>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</si>
  <si>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</si>
  <si>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</si>
  <si>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</si>
  <si>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</si>
  <si>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</si>
  <si>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</si>
  <si>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</si>
  <si>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</si>
  <si>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</si>
  <si>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</si>
  <si>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</si>
  <si>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</si>
  <si>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</si>
  <si>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</si>
  <si>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</si>
  <si>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</si>
  <si>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</si>
  <si>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</si>
  <si>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</si>
  <si>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</si>
  <si>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</si>
  <si>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</si>
  <si>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</si>
  <si>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</si>
  <si>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</si>
  <si>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</si>
  <si>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</si>
  <si>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</si>
  <si>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</si>
  <si>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</si>
  <si>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</si>
  <si>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</si>
  <si>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</si>
  <si>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</si>
  <si>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</si>
  <si>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</si>
  <si>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</si>
  <si>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</si>
  <si>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</si>
  <si>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</si>
  <si>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</si>
  <si>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</si>
  <si>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</si>
  <si>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</si>
  <si>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</si>
  <si>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</si>
  <si>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</si>
  <si>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</si>
  <si>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</si>
  <si>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</si>
  <si>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</si>
  <si>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</si>
  <si>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</si>
  <si>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</si>
  <si>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</si>
  <si>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</si>
  <si>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</si>
  <si>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</si>
  <si>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</si>
  <si>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</si>
  <si>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</si>
  <si>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</si>
  <si>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</si>
  <si>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</si>
  <si>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</si>
  <si>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</si>
  <si>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</si>
  <si>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</si>
  <si>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</si>
  <si>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</si>
  <si>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</si>
  <si>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</si>
  <si>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</si>
  <si>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</si>
  <si>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</si>
  <si>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</si>
  <si>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</si>
  <si>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</si>
  <si>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</si>
  <si>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</si>
  <si>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</si>
  <si>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</si>
  <si>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</si>
  <si>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</si>
  <si>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</si>
  <si>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</si>
  <si>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</si>
  <si>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</si>
  <si>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</si>
  <si>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</si>
  <si>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</si>
  <si>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</si>
  <si>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</si>
  <si>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</si>
  <si>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</si>
  <si>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</si>
  <si>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</si>
  <si>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</si>
  <si>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</si>
  <si>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</si>
  <si>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</si>
  <si>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</si>
  <si>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</si>
  <si>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</si>
  <si>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</si>
  <si>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</si>
  <si>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</si>
  <si>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</si>
  <si>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</si>
  <si>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</si>
  <si>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</si>
  <si>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</si>
  <si>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</si>
  <si>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</si>
  <si>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</si>
  <si>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</si>
  <si>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</si>
  <si>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</si>
  <si>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</si>
  <si>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</si>
  <si>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</si>
  <si>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</si>
  <si>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</si>
  <si>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</si>
  <si>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</si>
  <si>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</si>
  <si>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</si>
  <si>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</si>
  <si>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</si>
  <si>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</si>
  <si>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</si>
  <si>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</si>
  <si>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</si>
  <si>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</si>
  <si>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</si>
  <si>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</si>
  <si>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</si>
  <si>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</si>
  <si>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</si>
  <si>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</si>
  <si>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</si>
  <si>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</si>
  <si>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</si>
  <si>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</si>
  <si>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</si>
  <si>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</si>
  <si>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</si>
  <si>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</si>
  <si>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</si>
  <si>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</si>
  <si>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</si>
  <si>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</si>
  <si>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</si>
  <si>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</si>
  <si>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</si>
  <si>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</si>
  <si>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</si>
  <si>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</si>
  <si>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</si>
  <si>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</si>
  <si>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</si>
  <si>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</si>
  <si>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</si>
  <si>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</si>
  <si>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</si>
  <si>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</si>
  <si>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</si>
  <si>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</si>
  <si>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</si>
  <si>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</si>
  <si>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</si>
  <si>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</si>
  <si>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</si>
  <si>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</si>
  <si>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</si>
  <si>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</si>
  <si>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</si>
  <si>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</si>
  <si>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</si>
  <si>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</si>
  <si>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</si>
  <si>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</si>
  <si>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</si>
  <si>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</si>
  <si>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</si>
  <si>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</si>
  <si>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</si>
  <si>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</si>
  <si>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</si>
  <si>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</si>
  <si>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</si>
  <si>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</si>
  <si>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</si>
  <si>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</si>
  <si>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</si>
  <si>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</si>
  <si>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</si>
  <si>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</si>
  <si>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</si>
  <si>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</si>
  <si>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</si>
  <si>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</si>
  <si>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</si>
  <si>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</si>
  <si>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</si>
  <si>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</si>
  <si>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</si>
  <si>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</si>
  <si>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</si>
  <si>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</si>
  <si>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</si>
  <si>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</si>
  <si>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</si>
  <si>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</si>
  <si>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</si>
  <si>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</si>
  <si>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</si>
  <si>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</si>
  <si>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</si>
  <si>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</si>
  <si>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</si>
  <si>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</si>
  <si>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</si>
  <si>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</si>
  <si>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</si>
  <si>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</si>
  <si>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</si>
  <si>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</si>
  <si>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</si>
  <si>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</si>
  <si>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</si>
  <si>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</si>
  <si>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</si>
  <si>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</si>
  <si>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</si>
  <si>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</si>
  <si>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</si>
  <si>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</si>
  <si>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</si>
  <si>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</si>
  <si>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</si>
  <si>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</si>
  <si>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</si>
  <si>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</si>
  <si>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</si>
  <si>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</si>
  <si>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</si>
  <si>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</si>
  <si>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</si>
  <si>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</si>
  <si>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</si>
  <si>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</si>
  <si>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</si>
  <si>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</si>
  <si>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</si>
  <si>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</si>
  <si>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</si>
  <si>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</si>
  <si>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</si>
  <si>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</si>
  <si>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</si>
  <si>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</si>
  <si>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</si>
  <si>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</si>
  <si>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</si>
  <si>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</si>
  <si>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</si>
  <si>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</si>
  <si>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</si>
  <si>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</si>
  <si>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</si>
  <si>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</si>
  <si>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</si>
  <si>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</si>
  <si>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</si>
  <si>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</si>
  <si>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</si>
  <si>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</si>
  <si>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</si>
  <si>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</si>
  <si>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</si>
  <si>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</si>
  <si>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</si>
  <si>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</si>
  <si>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</si>
  <si>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</si>
  <si>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</si>
  <si>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</si>
  <si>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</si>
  <si>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</si>
  <si>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</si>
  <si>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</si>
  <si>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</si>
  <si>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</si>
  <si>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</si>
  <si>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</si>
  <si>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</si>
  <si>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</si>
  <si>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</si>
  <si>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</si>
  <si>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</si>
  <si>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</si>
  <si>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</si>
  <si>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</si>
  <si>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</si>
  <si>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</si>
  <si>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</si>
  <si>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</si>
  <si>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</si>
  <si>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</si>
  <si>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</si>
  <si>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</si>
  <si>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</si>
  <si>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</si>
  <si>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</si>
  <si>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</si>
  <si>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</si>
  <si>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</si>
  <si>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</si>
  <si>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</si>
  <si>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</si>
  <si>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</si>
  <si>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</si>
  <si>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</si>
  <si>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</si>
  <si>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</si>
  <si>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</si>
  <si>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</si>
  <si>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</si>
  <si>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</si>
  <si>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</si>
  <si>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</si>
  <si>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</si>
  <si>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</si>
  <si>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</si>
  <si>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</si>
  <si>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</si>
  <si>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</si>
  <si>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</si>
  <si>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</si>
  <si>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</si>
  <si>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</si>
  <si>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</si>
  <si>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</si>
  <si>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</si>
  <si>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</si>
  <si>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</si>
  <si>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</si>
  <si>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</si>
  <si>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</si>
  <si>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</si>
  <si>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</si>
  <si>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</si>
  <si>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</si>
  <si>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</si>
  <si>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</si>
  <si>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</si>
  <si>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</si>
  <si>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</si>
  <si>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</si>
  <si>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</si>
  <si>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</si>
  <si>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</si>
  <si>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</si>
  <si>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</si>
  <si>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</si>
  <si>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</si>
  <si>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</si>
  <si>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</si>
  <si>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</si>
  <si>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</si>
  <si>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</si>
  <si>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</si>
  <si>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</si>
  <si>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</si>
  <si>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</si>
  <si>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</si>
  <si>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</si>
  <si>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</si>
  <si>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</si>
  <si>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</si>
  <si>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</si>
  <si>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</si>
  <si>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</si>
  <si>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</si>
  <si>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</si>
  <si>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</si>
  <si>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</si>
  <si>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</si>
  <si>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</si>
  <si>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</si>
  <si>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</si>
  <si>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</si>
  <si>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</si>
  <si>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</si>
  <si>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</si>
  <si>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</si>
  <si>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</si>
  <si>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</si>
  <si>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</si>
  <si>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</si>
  <si>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</si>
  <si>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</si>
  <si>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</si>
  <si>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</si>
  <si>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</si>
  <si>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</si>
  <si>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</si>
  <si>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</si>
  <si>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</si>
  <si>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</si>
  <si>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</si>
  <si>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</si>
  <si>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</si>
  <si>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</si>
  <si>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</si>
  <si>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</si>
  <si>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</si>
  <si>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</si>
  <si>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</si>
  <si>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</si>
  <si>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</si>
  <si>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</si>
  <si>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</si>
  <si>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</si>
  <si>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</si>
  <si>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</si>
  <si>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</si>
  <si>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</si>
  <si>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</si>
  <si>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</si>
  <si>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</si>
  <si>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</si>
  <si>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</si>
  <si>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</si>
  <si>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</si>
  <si>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</si>
  <si>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</si>
  <si>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</si>
  <si>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</si>
  <si>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</si>
  <si>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</si>
  <si>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</si>
  <si>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</si>
  <si>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</si>
  <si>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</si>
  <si>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</si>
  <si>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</si>
  <si>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</si>
  <si>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</si>
  <si>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</si>
  <si>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</si>
  <si>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</si>
  <si>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</si>
  <si>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</si>
  <si>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</si>
  <si>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</si>
  <si>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</si>
  <si>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</si>
  <si>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</si>
  <si>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</si>
  <si>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</si>
  <si>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</si>
  <si>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</si>
  <si>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</si>
  <si>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</si>
  <si>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</si>
  <si>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</si>
  <si>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</si>
  <si>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</si>
  <si>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</si>
  <si>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</si>
  <si>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</si>
  <si>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</si>
  <si>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</si>
  <si>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</si>
  <si>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</si>
  <si>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</si>
  <si>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</si>
  <si>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</si>
  <si>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</si>
  <si>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</si>
  <si>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</si>
  <si>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</si>
  <si>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</si>
  <si>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</si>
  <si>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</si>
  <si>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</si>
  <si>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</si>
  <si>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</si>
  <si>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</si>
  <si>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</si>
  <si>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</si>
  <si>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</si>
  <si>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</si>
  <si>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</si>
  <si>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</si>
  <si>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</si>
  <si>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</si>
  <si>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</si>
  <si>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</si>
  <si>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</si>
  <si>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</si>
  <si>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</si>
  <si>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</si>
  <si>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</si>
  <si>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</si>
  <si>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</si>
  <si>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</si>
  <si>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</si>
  <si>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</si>
  <si>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</si>
  <si>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</si>
  <si>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</si>
  <si>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</si>
  <si>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</si>
  <si>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</si>
  <si>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</si>
  <si>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</si>
  <si>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</si>
  <si>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</si>
  <si>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</si>
  <si>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</si>
  <si>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</si>
  <si>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</si>
  <si>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</si>
  <si>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</si>
  <si>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</si>
  <si>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</si>
  <si>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</si>
  <si>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</si>
  <si>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</si>
  <si>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</si>
  <si>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</si>
  <si>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</si>
  <si>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</si>
  <si>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</si>
  <si>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</si>
  <si>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</si>
  <si>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</si>
  <si>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</si>
  <si>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</si>
  <si>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</si>
  <si>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</si>
  <si>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</si>
  <si>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</si>
  <si>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</si>
  <si>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</si>
  <si>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</si>
  <si>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</si>
  <si>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</si>
  <si>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</si>
  <si>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</si>
  <si>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</si>
  <si>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</si>
  <si>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</si>
  <si>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</si>
  <si>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</si>
  <si>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</si>
  <si>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</si>
  <si>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</si>
  <si>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</si>
  <si>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</si>
  <si>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</si>
  <si>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</si>
  <si>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</si>
  <si>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</si>
  <si>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</si>
  <si>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</si>
  <si>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</si>
  <si>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</si>
  <si>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</si>
  <si>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</si>
  <si>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</si>
  <si>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</si>
  <si>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</si>
  <si>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</si>
  <si>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</si>
  <si>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</si>
  <si>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</si>
  <si>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</si>
  <si>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</si>
  <si>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</si>
  <si>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</si>
  <si>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</si>
  <si>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</si>
  <si>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</si>
  <si>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</si>
  <si>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</si>
  <si>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</si>
  <si>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</si>
  <si>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</si>
  <si>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</si>
  <si>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</si>
  <si>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</si>
  <si>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</si>
  <si>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</si>
  <si>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</si>
  <si>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</si>
  <si>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</si>
  <si>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</si>
  <si>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</si>
  <si>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</si>
  <si>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</si>
  <si>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</si>
  <si>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</si>
  <si>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</si>
  <si>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</si>
  <si>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</si>
  <si>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</si>
  <si>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</si>
  <si>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</si>
  <si>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</si>
  <si>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</si>
  <si>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</si>
  <si>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</si>
  <si>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</si>
  <si>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</si>
  <si>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</si>
  <si>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</si>
  <si>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</si>
  <si>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</si>
  <si>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</si>
  <si>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</si>
  <si>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</si>
  <si>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</si>
  <si>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</si>
  <si>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</si>
  <si>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</si>
  <si>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</si>
  <si>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</si>
  <si>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</si>
  <si>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</si>
  <si>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</si>
  <si>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</si>
  <si>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</si>
  <si>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</si>
  <si>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</si>
  <si>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</si>
  <si>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</si>
  <si>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</si>
  <si>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</si>
  <si>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</si>
  <si>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</si>
  <si>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</si>
  <si>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</si>
  <si>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</si>
  <si>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</si>
  <si>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</si>
  <si>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</si>
  <si>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</si>
  <si>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</si>
  <si>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</si>
  <si>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</si>
  <si>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</si>
  <si>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</si>
  <si>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</si>
  <si>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</si>
  <si>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</si>
  <si>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</si>
  <si>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</si>
  <si>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</si>
  <si>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</si>
  <si>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</si>
  <si>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</si>
  <si>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</si>
  <si>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</si>
  <si>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</si>
  <si>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</si>
  <si>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</si>
  <si>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</si>
  <si>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</si>
  <si>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</si>
  <si>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</si>
  <si>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</si>
  <si>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</si>
  <si>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</si>
  <si>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</si>
  <si>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</si>
  <si>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</si>
  <si>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</si>
  <si>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</si>
  <si>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</si>
  <si>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</si>
  <si>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</si>
  <si>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</si>
  <si>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</si>
  <si>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</si>
  <si>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</si>
  <si>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</si>
  <si>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</si>
  <si>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</si>
  <si>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</si>
  <si>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</si>
  <si>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</si>
  <si>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</si>
  <si>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</si>
  <si>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</si>
  <si>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</si>
  <si>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</si>
  <si>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</si>
  <si>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</si>
  <si>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</si>
  <si>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</si>
  <si>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</si>
  <si>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</si>
  <si>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</si>
  <si>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</si>
  <si>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</si>
  <si>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</si>
  <si>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</si>
  <si>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</si>
  <si>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</si>
  <si>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</si>
  <si>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</si>
  <si>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</si>
  <si>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</si>
  <si>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</si>
  <si>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</si>
  <si>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</si>
  <si>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</si>
  <si>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</si>
  <si>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</si>
  <si>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</si>
  <si>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</si>
  <si>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</si>
  <si>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</si>
  <si>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</si>
  <si>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</si>
  <si>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</si>
  <si>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</si>
  <si>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</si>
  <si>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</si>
  <si>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</si>
  <si>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</si>
  <si>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</si>
  <si>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</si>
  <si>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</si>
  <si>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</si>
  <si>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</si>
  <si>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</si>
  <si>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</si>
  <si>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</si>
  <si>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</si>
  <si>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</si>
  <si>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</si>
  <si>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</si>
  <si>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</si>
  <si>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</si>
  <si>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</si>
  <si>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</si>
  <si>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</si>
  <si>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</si>
  <si>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</si>
  <si>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</si>
  <si>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</si>
  <si>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</si>
  <si>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</si>
  <si>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</si>
  <si>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</si>
  <si>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</si>
  <si>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</si>
  <si>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</si>
  <si>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</si>
  <si>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</si>
  <si>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</si>
  <si>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</si>
  <si>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</si>
  <si>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</si>
  <si>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</si>
  <si>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</si>
  <si>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</si>
  <si>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</si>
  <si>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</si>
  <si>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</si>
  <si>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</si>
  <si>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</si>
  <si>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</si>
  <si>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</si>
  <si>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</si>
  <si>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</si>
  <si>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</si>
  <si>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</si>
  <si>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</si>
  <si>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</si>
  <si>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</si>
  <si>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</si>
  <si>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</si>
  <si>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</si>
  <si>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</si>
  <si>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</si>
  <si>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</si>
  <si>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</si>
  <si>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</si>
  <si>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</si>
  <si>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</si>
  <si>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</si>
  <si>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</si>
  <si>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</si>
  <si>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</si>
  <si>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</si>
  <si>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</si>
  <si>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</si>
  <si>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</si>
  <si>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</si>
  <si>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</si>
  <si>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</si>
  <si>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</si>
  <si>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</si>
  <si>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</si>
  <si>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</si>
  <si>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</si>
  <si>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</si>
  <si>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</si>
  <si>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</si>
  <si>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</si>
  <si>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</si>
  <si>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</si>
  <si>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</si>
  <si>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</si>
  <si>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</si>
  <si>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</si>
  <si>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</si>
  <si>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</si>
  <si>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</si>
  <si>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</si>
  <si>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</si>
  <si>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</si>
  <si>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</si>
  <si>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</si>
  <si>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</si>
  <si>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</si>
  <si>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</si>
  <si>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</si>
  <si>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</si>
  <si>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</si>
  <si>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</si>
  <si>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</si>
  <si>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</si>
  <si>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</si>
  <si>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</si>
  <si>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</si>
  <si>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</si>
  <si>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</si>
  <si>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</si>
  <si>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</si>
  <si>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</si>
  <si>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</si>
  <si>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</si>
  <si>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</si>
  <si>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</si>
  <si>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</si>
  <si>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</si>
  <si>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</si>
  <si>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</si>
  <si>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</si>
  <si>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</si>
  <si>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</si>
  <si>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</si>
  <si>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</si>
  <si>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</si>
  <si>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</si>
  <si>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</si>
  <si>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</si>
  <si>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</si>
  <si>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</si>
  <si>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</si>
  <si>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</si>
  <si>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</si>
  <si>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</si>
  <si>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</si>
  <si>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</si>
  <si>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</si>
  <si>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</si>
  <si>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</si>
  <si>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</si>
  <si>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</si>
  <si>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</si>
  <si>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</si>
  <si>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</si>
  <si>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</si>
  <si>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</si>
  <si>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</si>
  <si>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</si>
  <si>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</si>
  <si>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</si>
  <si>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</si>
  <si>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</si>
  <si>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</si>
  <si>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</si>
  <si>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</si>
  <si>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</si>
  <si>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</si>
  <si>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</si>
  <si>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</si>
  <si>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</si>
  <si>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</si>
  <si>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</si>
  <si>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</si>
  <si>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</si>
  <si>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</si>
  <si>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</si>
  <si>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</si>
  <si>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</si>
  <si>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</si>
  <si>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</si>
  <si>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</si>
  <si>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</si>
  <si>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</si>
  <si>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</si>
  <si>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</si>
  <si>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</si>
  <si>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</si>
  <si>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</si>
  <si>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</si>
  <si>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</si>
  <si>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</si>
  <si>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</si>
  <si>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</si>
  <si>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</si>
  <si>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</si>
  <si>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</si>
  <si>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</si>
  <si>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</si>
  <si>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</si>
  <si>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</si>
  <si>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</si>
  <si>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</si>
  <si>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</si>
  <si>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</si>
  <si>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</si>
  <si>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</si>
  <si>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</si>
  <si>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</si>
  <si>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</si>
  <si>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</si>
  <si>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</si>
  <si>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</si>
  <si>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</si>
  <si>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</si>
  <si>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</si>
  <si>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</si>
  <si>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</si>
  <si>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</si>
  <si>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</si>
  <si>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</si>
  <si>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</si>
  <si>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</si>
  <si>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</si>
  <si>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</si>
  <si>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</si>
  <si>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</si>
  <si>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</si>
  <si>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</si>
  <si>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</si>
  <si>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</si>
  <si>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</si>
  <si>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</si>
  <si>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</si>
  <si>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</si>
  <si>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</si>
  <si>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</si>
  <si>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</si>
  <si>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</si>
  <si>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</si>
  <si>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</si>
  <si>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</si>
  <si>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</si>
  <si>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</si>
  <si>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</si>
  <si>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</si>
  <si>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</si>
  <si>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</si>
  <si>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</si>
  <si>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</si>
  <si>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</si>
  <si>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</si>
  <si>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</si>
  <si>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</si>
  <si>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</si>
  <si>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</si>
  <si>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</si>
  <si>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</si>
  <si>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</si>
  <si>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</si>
  <si>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</si>
  <si>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</si>
  <si>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</si>
  <si>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</si>
  <si>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</si>
  <si>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</si>
  <si>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</si>
  <si>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</si>
  <si>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</si>
  <si>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</si>
  <si>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</si>
  <si>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</si>
  <si>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</si>
  <si>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</si>
  <si>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</si>
  <si>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</si>
  <si>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</si>
  <si>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</si>
  <si>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</si>
  <si>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</si>
  <si>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</si>
  <si>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</si>
  <si>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</si>
  <si>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</si>
  <si>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</si>
  <si>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</si>
  <si>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</si>
  <si>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</si>
  <si>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</si>
  <si>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</si>
  <si>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</si>
  <si>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</si>
  <si>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</si>
  <si>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</si>
  <si>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</si>
  <si>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</si>
  <si>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</si>
  <si>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</si>
  <si>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</si>
  <si>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</si>
  <si>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</si>
  <si>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</si>
  <si>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</si>
  <si>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</si>
  <si>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</si>
  <si>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</si>
  <si>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</si>
  <si>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</si>
  <si>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</si>
  <si>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</si>
  <si>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</si>
  <si>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</si>
  <si>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</si>
  <si>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</si>
  <si>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</si>
  <si>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</si>
  <si>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</si>
  <si>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</si>
  <si>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</si>
  <si>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</si>
  <si>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</si>
  <si>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</si>
  <si>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</si>
  <si>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</si>
  <si>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</si>
  <si>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</si>
  <si>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</si>
  <si>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</si>
  <si>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</si>
  <si>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</si>
  <si>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</si>
  <si>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</si>
  <si>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</si>
  <si>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</si>
  <si>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</si>
  <si>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</si>
  <si>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</si>
  <si>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</si>
  <si>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</si>
  <si>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</si>
  <si>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</si>
  <si>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</si>
  <si>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</si>
  <si>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</si>
  <si>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</si>
  <si>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</si>
  <si>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</si>
  <si>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</si>
  <si>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</si>
  <si>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</si>
  <si>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</si>
  <si>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</si>
  <si>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</si>
  <si>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</si>
  <si>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</si>
  <si>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</si>
  <si>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</si>
  <si>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</si>
  <si>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</si>
  <si>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</si>
  <si>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</si>
  <si>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</si>
  <si>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</si>
  <si>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</si>
  <si>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</si>
  <si>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</si>
  <si>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</si>
  <si>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</si>
  <si>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</si>
  <si>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</si>
  <si>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</si>
  <si>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</si>
  <si>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</si>
  <si>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</si>
  <si>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</si>
  <si>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</si>
  <si>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</si>
  <si>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</si>
  <si>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</si>
  <si>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</si>
  <si>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</si>
  <si>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</si>
  <si>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</si>
  <si>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</si>
  <si>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</si>
  <si>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</si>
  <si>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</si>
  <si>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</si>
  <si>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</si>
  <si>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</si>
  <si>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</si>
  <si>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</si>
  <si>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</si>
  <si>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</si>
  <si>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</si>
  <si>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</si>
  <si>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</si>
  <si>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</si>
  <si>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</si>
  <si>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</si>
  <si>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</si>
  <si>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</si>
  <si>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</si>
  <si>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</si>
  <si>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</si>
  <si>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</si>
  <si>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</si>
  <si>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</si>
  <si>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</si>
  <si>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</si>
  <si>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</si>
  <si>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</si>
  <si>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</si>
  <si>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</si>
  <si>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</si>
  <si>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</si>
  <si>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</si>
  <si>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</si>
  <si>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</si>
  <si>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</si>
  <si>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</si>
  <si>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</si>
  <si>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</si>
  <si>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</si>
  <si>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</si>
  <si>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</si>
  <si>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</si>
  <si>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</si>
  <si>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</si>
  <si>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</si>
  <si>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</si>
  <si>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</si>
  <si>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</si>
  <si>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</si>
  <si>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</si>
  <si>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</si>
  <si>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</si>
  <si>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</si>
  <si>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</si>
  <si>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</si>
  <si>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</si>
  <si>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</si>
  <si>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</si>
  <si>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</si>
  <si>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</si>
  <si>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</si>
  <si>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</si>
  <si>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</si>
  <si>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</si>
  <si>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</si>
  <si>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</si>
  <si>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</si>
  <si>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</si>
  <si>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</si>
  <si>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</si>
  <si>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</si>
  <si>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</si>
  <si>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</si>
  <si>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</si>
  <si>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</si>
  <si>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</si>
  <si>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</si>
  <si>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</si>
  <si>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</si>
  <si>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</si>
  <si>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</si>
  <si>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</si>
  <si>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</si>
  <si>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</si>
  <si>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</si>
  <si>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</si>
  <si>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</si>
  <si>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</si>
  <si>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</si>
  <si>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</si>
  <si>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</si>
  <si>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</si>
  <si>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</si>
  <si>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</si>
  <si>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</si>
  <si>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</si>
  <si>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</si>
  <si>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</si>
  <si>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</si>
  <si>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</si>
  <si>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</si>
  <si>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</si>
  <si>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</si>
  <si>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</si>
  <si>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</si>
  <si>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</si>
  <si>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</si>
  <si>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</si>
  <si>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</si>
  <si>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</si>
  <si>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</si>
  <si>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</si>
  <si>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</si>
  <si>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</si>
  <si>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</si>
  <si>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</si>
  <si>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</si>
  <si>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</si>
  <si>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</si>
  <si>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</si>
  <si>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</si>
  <si>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</si>
  <si>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</si>
  <si>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</si>
  <si>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</si>
  <si>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</si>
  <si>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</si>
  <si>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</si>
  <si>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</si>
  <si>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</si>
  <si>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</si>
  <si>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</si>
  <si>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</si>
  <si>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</si>
  <si>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</si>
  <si>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</si>
  <si>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</si>
  <si>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</si>
  <si>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</si>
  <si>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</si>
  <si>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</si>
  <si>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</si>
  <si>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</si>
  <si>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</si>
  <si>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</si>
  <si>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</si>
  <si>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</si>
  <si>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</si>
  <si>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</si>
  <si>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</si>
  <si>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</si>
  <si>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</si>
  <si>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</si>
  <si>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</si>
  <si>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</si>
  <si>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</si>
  <si>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</si>
  <si>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</si>
  <si>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</si>
  <si>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</si>
  <si>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</si>
  <si>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</si>
  <si>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</si>
  <si>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</si>
  <si>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</si>
  <si>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</si>
  <si>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</si>
  <si>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</si>
  <si>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</si>
  <si>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</si>
  <si>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</si>
  <si>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</si>
  <si>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</si>
  <si>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</si>
  <si>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</si>
  <si>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</si>
  <si>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</si>
  <si>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</si>
  <si>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</si>
  <si>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</si>
  <si>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</si>
  <si>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</si>
  <si>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</si>
  <si>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</si>
  <si>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</si>
  <si>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</si>
  <si>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</si>
  <si>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</si>
  <si>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</si>
  <si>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</si>
  <si>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</si>
  <si>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</si>
  <si>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</si>
  <si>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</si>
  <si>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</si>
  <si>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</si>
  <si>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</si>
  <si>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</si>
  <si>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</si>
  <si>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</si>
  <si>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</si>
  <si>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</si>
  <si>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</si>
  <si>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</si>
  <si>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</si>
  <si>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</si>
  <si>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</si>
  <si>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</si>
  <si>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</si>
  <si>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</si>
  <si>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</si>
  <si>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</si>
  <si>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</si>
  <si>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</si>
  <si>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</si>
  <si>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</si>
  <si>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</si>
  <si>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</si>
  <si>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</si>
  <si>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</si>
  <si>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</si>
  <si>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</si>
  <si>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</si>
  <si>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</si>
  <si>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</si>
  <si>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</si>
  <si>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</si>
  <si>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</si>
  <si>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</si>
  <si>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</si>
  <si>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</si>
  <si>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</si>
  <si>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</si>
  <si>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</si>
  <si>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</si>
  <si>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</si>
  <si>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</si>
  <si>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</si>
  <si>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</si>
  <si>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</si>
  <si>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</si>
  <si>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</si>
  <si>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</si>
  <si>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</si>
  <si>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</si>
  <si>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</si>
  <si>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</si>
  <si>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</si>
  <si>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</si>
  <si>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</si>
  <si>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</si>
  <si>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</si>
  <si>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</si>
  <si>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</si>
  <si>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</si>
  <si>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</si>
  <si>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</si>
  <si>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</si>
  <si>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</si>
  <si>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</si>
  <si>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</si>
  <si>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</si>
  <si>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</si>
  <si>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</si>
  <si>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</si>
  <si>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</si>
  <si>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</si>
  <si>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</si>
  <si>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</si>
  <si>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</si>
  <si>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</si>
  <si>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</si>
  <si>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</si>
  <si>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</si>
  <si>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</si>
  <si>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</si>
  <si>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</si>
  <si>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</si>
  <si>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</si>
  <si>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</si>
  <si>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</si>
  <si>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</si>
  <si>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</si>
  <si>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</si>
  <si>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</si>
  <si>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</si>
  <si>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</si>
  <si>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</si>
  <si>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</si>
  <si>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</si>
  <si>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</si>
  <si>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</si>
  <si>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</si>
  <si>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</si>
  <si>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</si>
  <si>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</si>
  <si>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</si>
  <si>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</si>
  <si>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</si>
  <si>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</si>
  <si>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</si>
  <si>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</si>
  <si>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</si>
  <si>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</si>
  <si>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</si>
  <si>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</si>
  <si>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</si>
  <si>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</si>
  <si>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</si>
  <si>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</si>
  <si>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</si>
  <si>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</si>
  <si>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</si>
  <si>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</si>
  <si>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</si>
  <si>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</si>
  <si>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</si>
  <si>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</si>
  <si>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</si>
  <si>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</si>
  <si>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</si>
  <si>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</si>
  <si>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</si>
  <si>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</si>
  <si>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</si>
  <si>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</si>
  <si>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</si>
  <si>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</si>
  <si>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</si>
  <si>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</si>
  <si>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</si>
  <si>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</si>
  <si>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</si>
  <si>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</si>
  <si>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</si>
  <si>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</si>
  <si>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</si>
  <si>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</si>
  <si>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</si>
  <si>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</si>
  <si>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</si>
  <si>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</si>
  <si>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</si>
  <si>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</si>
  <si>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</si>
  <si>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</si>
  <si>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</si>
  <si>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</si>
  <si>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</si>
  <si>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</si>
  <si>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</si>
  <si>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</si>
  <si>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</si>
  <si>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</si>
  <si>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</si>
  <si>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</si>
  <si>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</si>
  <si>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</si>
  <si>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</si>
  <si>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</si>
  <si>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</si>
  <si>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</si>
  <si>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</si>
  <si>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</si>
  <si>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</si>
  <si>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</si>
  <si>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</si>
  <si>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</si>
  <si>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</si>
  <si>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</si>
  <si>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</si>
  <si>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</si>
  <si>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</si>
  <si>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</si>
  <si>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</si>
  <si>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</si>
  <si>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</si>
  <si>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</si>
  <si>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</si>
  <si>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</si>
  <si>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</si>
  <si>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</si>
  <si>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</si>
  <si>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</si>
  <si>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</si>
  <si>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</si>
  <si>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</si>
  <si>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</si>
  <si>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</si>
  <si>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</si>
  <si>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</si>
  <si>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</si>
  <si>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</si>
  <si>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</si>
  <si>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</si>
  <si>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</si>
  <si>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</si>
  <si>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</si>
  <si>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</si>
  <si>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</si>
  <si>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</si>
  <si>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</si>
  <si>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</si>
  <si>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</si>
  <si>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</si>
  <si>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</si>
  <si>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</si>
  <si>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</si>
  <si>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</si>
  <si>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</si>
  <si>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</si>
  <si>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</si>
  <si>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</si>
  <si>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</si>
  <si>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</si>
  <si>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</si>
  <si>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</si>
  <si>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</si>
  <si>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</si>
  <si>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</si>
  <si>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</si>
  <si>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</si>
  <si>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</si>
  <si>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</si>
  <si>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</si>
  <si>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</si>
  <si>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</si>
  <si>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</si>
  <si>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</si>
  <si>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</si>
  <si>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</si>
  <si>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</si>
  <si>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</si>
  <si>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</si>
  <si>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</si>
  <si>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</si>
  <si>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</si>
  <si>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</si>
  <si>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</si>
  <si>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</si>
  <si>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</si>
  <si>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</si>
  <si>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</si>
  <si>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</si>
  <si>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</si>
  <si>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</si>
  <si>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</si>
  <si>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</si>
  <si>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</si>
  <si>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</si>
  <si>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</si>
  <si>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</si>
  <si>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</si>
  <si>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</si>
  <si>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</si>
  <si>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</si>
  <si>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</si>
  <si>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</si>
  <si>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</si>
  <si>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</si>
  <si>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</si>
  <si>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</si>
  <si>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</si>
  <si>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</si>
  <si>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</si>
  <si>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</si>
  <si>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</si>
  <si>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</si>
  <si>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</si>
  <si>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</si>
  <si>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</si>
  <si>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</si>
  <si>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</si>
  <si>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</si>
  <si>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</si>
  <si>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</si>
  <si>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</si>
  <si>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</si>
  <si>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</si>
  <si>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</si>
  <si>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</si>
  <si>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</si>
  <si>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</si>
  <si>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</si>
  <si>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</si>
  <si>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</si>
  <si>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</si>
  <si>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</si>
  <si>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</si>
  <si>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</si>
  <si>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</si>
  <si>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</si>
  <si>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</si>
  <si>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</si>
  <si>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</si>
  <si>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</si>
  <si>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</si>
  <si>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</si>
  <si>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</si>
  <si>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</si>
  <si>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</si>
  <si>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</si>
  <si>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</si>
  <si>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</si>
  <si>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</si>
  <si>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</si>
  <si>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</si>
  <si>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</si>
  <si>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</si>
  <si>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</si>
  <si>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</si>
  <si>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</si>
  <si>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</si>
  <si>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</si>
  <si>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</si>
  <si>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</si>
  <si>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</si>
  <si>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</si>
  <si>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</si>
  <si>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</si>
  <si>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</si>
  <si>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</si>
  <si>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</si>
  <si>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</si>
  <si>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</si>
  <si>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</si>
  <si>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</si>
  <si>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</si>
  <si>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</si>
  <si>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</si>
  <si>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</si>
  <si>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</si>
  <si>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</si>
  <si>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</si>
  <si>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</si>
  <si>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</si>
  <si>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</si>
  <si>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</si>
  <si>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</si>
  <si>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</si>
  <si>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</si>
  <si>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</si>
  <si>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</si>
  <si>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</si>
  <si>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</si>
  <si>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</si>
  <si>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</si>
  <si>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</si>
  <si>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</si>
  <si>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</si>
  <si>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</si>
  <si>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</si>
  <si>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</si>
  <si>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</si>
  <si>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</si>
  <si>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</si>
  <si>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</si>
  <si>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</si>
  <si>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</si>
  <si>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</si>
  <si>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</si>
  <si>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</si>
  <si>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</si>
  <si>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</si>
  <si>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</si>
  <si>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</si>
  <si>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</si>
  <si>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</si>
  <si>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</si>
  <si>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</si>
  <si>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</si>
  <si>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</si>
  <si>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</si>
  <si>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</si>
  <si>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</si>
  <si>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</si>
  <si>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</si>
  <si>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</si>
  <si>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</si>
  <si>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</si>
  <si>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</si>
  <si>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</si>
  <si>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</si>
  <si>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</si>
  <si>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</si>
  <si>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</si>
  <si>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</si>
  <si>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</si>
  <si>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</si>
  <si>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</si>
  <si>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</si>
  <si>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</si>
  <si>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</si>
  <si>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</si>
  <si>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</si>
  <si>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</si>
  <si>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</si>
  <si>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</si>
  <si>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</si>
  <si>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</si>
  <si>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</si>
  <si>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</si>
  <si>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</si>
  <si>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</si>
  <si>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</si>
  <si>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</si>
  <si>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</si>
  <si>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</si>
  <si>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</si>
  <si>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</si>
  <si>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</si>
  <si>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</si>
  <si>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</si>
  <si>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</si>
  <si>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</si>
  <si>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</si>
  <si>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</si>
  <si>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</si>
  <si>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</si>
  <si>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</si>
  <si>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</si>
  <si>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</si>
  <si>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</si>
  <si>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</si>
  <si>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</si>
  <si>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</si>
  <si>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</si>
  <si>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</si>
  <si>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</si>
  <si>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</si>
  <si>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</si>
  <si>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</si>
  <si>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</si>
  <si>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</si>
  <si>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</si>
  <si>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</si>
  <si>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</si>
  <si>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</si>
  <si>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</si>
  <si>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</si>
  <si>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</si>
  <si>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</si>
  <si>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</si>
  <si>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</si>
  <si>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</si>
  <si>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</si>
  <si>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</si>
  <si>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</si>
  <si>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</si>
  <si>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</si>
  <si>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</si>
  <si>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</si>
  <si>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</si>
  <si>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</si>
  <si>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</si>
  <si>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</si>
  <si>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</si>
  <si>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</si>
  <si>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</si>
  <si>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</si>
  <si>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</si>
  <si>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</si>
  <si>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</si>
  <si>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</si>
  <si>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</si>
  <si>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</si>
  <si>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</si>
  <si>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</si>
  <si>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</si>
  <si>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</si>
  <si>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</si>
  <si>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</si>
  <si>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</si>
  <si>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</si>
  <si>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</si>
  <si>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</si>
  <si>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</si>
  <si>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</si>
  <si>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</si>
  <si>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</si>
  <si>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</si>
  <si>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</si>
  <si>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</si>
  <si>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</si>
  <si>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</si>
  <si>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</si>
  <si>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</si>
  <si>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</si>
  <si>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</si>
  <si>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</si>
  <si>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</si>
  <si>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</si>
  <si>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</si>
  <si>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</si>
  <si>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</si>
  <si>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</si>
  <si>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</si>
  <si>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</si>
  <si>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</si>
  <si>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</si>
  <si>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</si>
  <si>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</si>
  <si>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</si>
  <si>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</si>
  <si>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</si>
  <si>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</si>
  <si>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</si>
  <si>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</si>
  <si>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</si>
  <si>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</si>
  <si>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</si>
  <si>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</si>
  <si>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</si>
  <si>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</si>
  <si>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</si>
  <si>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</si>
  <si>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</si>
  <si>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</si>
  <si>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</si>
  <si>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</si>
  <si>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</si>
  <si>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</si>
  <si>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</si>
  <si>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</si>
  <si>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</si>
  <si>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</si>
  <si>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</si>
  <si>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</si>
  <si>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</si>
  <si>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</si>
  <si>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</si>
  <si>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</si>
  <si>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</si>
  <si>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</si>
  <si>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</si>
  <si>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</si>
  <si>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</si>
  <si>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</si>
  <si>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</si>
  <si>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</si>
  <si>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</si>
  <si>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</si>
  <si>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</si>
  <si>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</si>
  <si>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</si>
  <si>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</si>
  <si>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</si>
  <si>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</si>
  <si>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</si>
  <si>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</si>
  <si>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</si>
  <si>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</si>
  <si>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</si>
  <si>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</si>
  <si>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</si>
  <si>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</si>
  <si>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</si>
  <si>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</si>
  <si>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</si>
  <si>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</si>
  <si>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</si>
  <si>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</si>
  <si>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</si>
  <si>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</si>
  <si>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</si>
  <si>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</si>
  <si>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</si>
  <si>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</si>
  <si>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</si>
  <si>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</si>
  <si>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</si>
  <si>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</si>
  <si>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</si>
  <si>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</si>
  <si>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</si>
  <si>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</si>
  <si>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</si>
  <si>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</si>
  <si>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</si>
  <si>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</si>
  <si>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</si>
  <si>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</si>
  <si>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</si>
  <si>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</si>
  <si>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</si>
  <si>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</si>
  <si>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</si>
  <si>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</si>
  <si>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</si>
  <si>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</si>
  <si>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</si>
  <si>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</si>
  <si>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</si>
  <si>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</si>
  <si>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</si>
  <si>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</si>
  <si>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</si>
  <si>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</si>
  <si>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</si>
  <si>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</si>
  <si>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</si>
  <si>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</si>
  <si>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</si>
  <si>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</si>
  <si>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</si>
  <si>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</si>
  <si>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</si>
  <si>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</si>
  <si>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</si>
  <si>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</si>
  <si>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</si>
  <si>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</si>
  <si>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</si>
  <si>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</si>
  <si>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</si>
  <si>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</si>
  <si>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</si>
  <si>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</si>
  <si>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</si>
  <si>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</si>
  <si>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</si>
  <si>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</si>
  <si>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</si>
  <si>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</si>
  <si>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</si>
  <si>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</si>
  <si>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</si>
  <si>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</si>
  <si>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</si>
  <si>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</si>
  <si>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</si>
  <si>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</si>
  <si>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</si>
  <si>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</si>
  <si>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</si>
  <si>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</si>
  <si>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</si>
  <si>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</si>
  <si>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</si>
  <si>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</si>
  <si>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</si>
  <si>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</si>
  <si>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</si>
  <si>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</si>
  <si>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</si>
  <si>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</si>
  <si>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</si>
  <si>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</si>
  <si>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</si>
  <si>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</si>
  <si>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</si>
  <si>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</si>
  <si>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</si>
  <si>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</si>
  <si>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</si>
  <si>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</si>
  <si>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</si>
  <si>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</si>
  <si>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</si>
  <si>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</si>
  <si>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</si>
  <si>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</si>
  <si>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</si>
  <si>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</si>
  <si>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</si>
  <si>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</si>
  <si>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</si>
  <si>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</si>
  <si>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</si>
  <si>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</si>
  <si>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</si>
  <si>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</si>
  <si>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</si>
  <si>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</si>
  <si>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</si>
  <si>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</si>
  <si>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</si>
  <si>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</si>
  <si>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</si>
  <si>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</si>
  <si>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</si>
  <si>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</si>
  <si>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</si>
  <si>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</si>
  <si>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</si>
  <si>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</si>
  <si>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</si>
  <si>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</si>
  <si>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</si>
  <si>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</si>
  <si>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</si>
  <si>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</si>
  <si>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</si>
  <si>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</si>
  <si>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</si>
  <si>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</si>
  <si>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</si>
  <si>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</si>
  <si>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</si>
  <si>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</si>
  <si>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</si>
  <si>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</si>
  <si>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</si>
  <si>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</si>
  <si>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</si>
  <si>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</si>
  <si>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</si>
  <si>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</si>
  <si>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</si>
  <si>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</si>
  <si>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</si>
  <si>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</si>
  <si>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</si>
  <si>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</si>
  <si>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</si>
  <si>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</si>
  <si>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</si>
  <si>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</si>
  <si>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</si>
  <si>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</si>
  <si>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</si>
  <si>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</si>
  <si>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</si>
  <si>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</si>
  <si>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</si>
  <si>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</si>
  <si>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</si>
  <si>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</si>
  <si>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</si>
  <si>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</si>
  <si>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</si>
  <si>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</si>
  <si>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</si>
  <si>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</si>
  <si>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</si>
  <si>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</si>
  <si>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</si>
  <si>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</si>
  <si>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</si>
  <si>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</si>
  <si>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</si>
  <si>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</si>
  <si>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</si>
  <si>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</si>
  <si>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</si>
  <si>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</si>
  <si>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</si>
  <si>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</si>
  <si>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</si>
  <si>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</si>
  <si>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</si>
  <si>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</si>
  <si>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</si>
  <si>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</si>
  <si>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</si>
  <si>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</si>
  <si>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</si>
  <si>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</si>
  <si>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</si>
  <si>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</si>
  <si>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</si>
  <si>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</si>
  <si>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</si>
  <si>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</si>
  <si>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</si>
  <si>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</si>
  <si>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</si>
  <si>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</si>
  <si>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</si>
  <si>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</si>
  <si>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</si>
  <si>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</si>
  <si>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</si>
  <si>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</si>
  <si>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</si>
  <si>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</si>
  <si>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</si>
  <si>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</si>
  <si>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</si>
  <si>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</si>
  <si>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</si>
  <si>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</si>
  <si>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</si>
  <si>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</si>
  <si>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</si>
  <si>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</si>
  <si>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</si>
  <si>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</si>
  <si>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</si>
  <si>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</si>
  <si>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</si>
  <si>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</si>
  <si>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</si>
  <si>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</si>
  <si>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</si>
  <si>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</si>
  <si>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</si>
  <si>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</si>
  <si>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</si>
  <si>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</si>
  <si>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</si>
  <si>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</si>
  <si>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</si>
  <si>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</si>
  <si>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</si>
  <si>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</si>
  <si>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</si>
  <si>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</si>
  <si>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</si>
  <si>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</si>
  <si>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</si>
  <si>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</si>
  <si>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</si>
  <si>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</si>
  <si>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</si>
  <si>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</si>
  <si>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</si>
  <si>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</si>
  <si>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</si>
  <si>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</si>
  <si>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</si>
  <si>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</si>
  <si>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</si>
  <si>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</si>
  <si>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</si>
  <si>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</si>
  <si>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</si>
  <si>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</si>
  <si>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</si>
  <si>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</si>
  <si>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</si>
  <si>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</si>
  <si>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</si>
  <si>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</si>
  <si>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</si>
  <si>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</si>
  <si>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</si>
  <si>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</si>
  <si>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</si>
  <si>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</si>
  <si>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</si>
  <si>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</si>
  <si>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</si>
  <si>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</si>
  <si>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</si>
  <si>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</si>
  <si>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</si>
  <si>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</si>
  <si>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</si>
  <si>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</si>
  <si>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</si>
  <si>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</si>
  <si>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</si>
  <si>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</si>
  <si>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</si>
  <si>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</si>
  <si>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</si>
  <si>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</si>
  <si>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</si>
  <si>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</si>
  <si>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</si>
  <si>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</si>
  <si>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</si>
  <si>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</si>
  <si>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</si>
  <si>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</si>
  <si>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</si>
  <si>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</si>
  <si>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</si>
  <si>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</si>
  <si>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</si>
  <si>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</si>
  <si>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</si>
  <si>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</si>
  <si>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</si>
  <si>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</si>
  <si>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</si>
  <si>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</si>
  <si>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</si>
  <si>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</si>
  <si>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</si>
  <si>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</si>
  <si>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</si>
  <si>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</si>
  <si>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</si>
  <si>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</si>
  <si>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</si>
  <si>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</si>
  <si>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</si>
  <si>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</si>
  <si>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</si>
  <si>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</si>
  <si>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</si>
  <si>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</si>
  <si>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</si>
  <si>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</si>
  <si>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</si>
  <si>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</si>
  <si>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</si>
  <si>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</si>
  <si>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</si>
  <si>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</si>
  <si>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</si>
  <si>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</si>
  <si>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</si>
  <si>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</si>
  <si>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</si>
  <si>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</si>
  <si>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</si>
  <si>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</si>
  <si>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</si>
  <si>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</si>
  <si>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</si>
  <si>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</si>
  <si>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</si>
  <si>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</si>
  <si>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</si>
  <si>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</si>
  <si>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</si>
  <si>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</si>
  <si>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</si>
  <si>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</si>
  <si>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</si>
  <si>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</si>
  <si>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</si>
  <si>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</si>
  <si>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</si>
  <si>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</si>
  <si>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</si>
  <si>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</si>
  <si>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</si>
  <si>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</si>
  <si>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</si>
  <si>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</si>
  <si>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</si>
  <si>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</si>
  <si>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</si>
  <si>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</si>
  <si>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</si>
  <si>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</si>
  <si>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</si>
  <si>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</si>
  <si>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</si>
  <si>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</si>
  <si>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</si>
  <si>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</si>
  <si>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</si>
  <si>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</si>
  <si>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</si>
  <si>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</si>
  <si>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</si>
  <si>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</si>
  <si>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</si>
  <si>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</si>
  <si>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</si>
  <si>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</si>
  <si>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</si>
  <si>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</si>
  <si>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</si>
  <si>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</si>
  <si>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</si>
  <si>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</si>
  <si>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</si>
  <si>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</si>
  <si>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</si>
  <si>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</si>
  <si>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</si>
  <si>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</si>
  <si>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</si>
  <si>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</si>
  <si>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</si>
  <si>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</si>
  <si>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</si>
  <si>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</si>
  <si>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</si>
  <si>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</si>
  <si>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</si>
  <si>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</si>
  <si>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</si>
  <si>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</si>
  <si>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</si>
  <si>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</si>
  <si>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</si>
  <si>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</si>
  <si>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</si>
  <si>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</si>
  <si>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</si>
  <si>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</si>
  <si>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</si>
  <si>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</si>
  <si>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</si>
  <si>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</si>
  <si>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</si>
  <si>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</si>
  <si>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</si>
  <si>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</si>
  <si>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</si>
  <si>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</si>
  <si>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</si>
  <si>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</si>
  <si>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</si>
  <si>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</si>
  <si>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</si>
  <si>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</si>
  <si>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</si>
  <si>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</si>
  <si>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</si>
  <si>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</si>
  <si>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</si>
  <si>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</si>
  <si>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</si>
  <si>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</si>
  <si>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</si>
  <si>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</si>
  <si>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</si>
  <si>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</si>
  <si>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</si>
  <si>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</si>
  <si>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</si>
  <si>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</si>
  <si>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</si>
  <si>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</si>
  <si>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</si>
  <si>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</si>
  <si>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</si>
  <si>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</si>
  <si>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</si>
  <si>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</si>
  <si>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</si>
  <si>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</si>
  <si>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</si>
  <si>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</si>
  <si>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</si>
  <si>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</si>
  <si>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</si>
  <si>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</si>
  <si>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</si>
  <si>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</si>
  <si>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</si>
  <si>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</si>
  <si>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</si>
  <si>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</si>
  <si>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</si>
  <si>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</si>
  <si>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</si>
  <si>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</si>
  <si>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</si>
  <si>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</si>
  <si>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</si>
  <si>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</si>
  <si>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</si>
  <si>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</si>
  <si>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</si>
  <si>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</si>
  <si>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</si>
  <si>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</si>
  <si>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</si>
  <si>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</si>
  <si>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</si>
  <si>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</si>
  <si>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</si>
  <si>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</si>
  <si>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</si>
  <si>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</si>
  <si>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</si>
  <si>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</si>
  <si>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</si>
  <si>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</si>
  <si>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</si>
  <si>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</si>
  <si>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</si>
  <si>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</si>
  <si>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</si>
  <si>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</si>
  <si>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</si>
  <si>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</si>
  <si>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</si>
  <si>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</si>
  <si>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</si>
  <si>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</si>
  <si>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</si>
  <si>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</si>
  <si>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</si>
  <si>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</si>
  <si>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</si>
  <si>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</si>
  <si>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</si>
  <si>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</si>
  <si>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</si>
  <si>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</si>
  <si>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</si>
  <si>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</si>
  <si>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</si>
  <si>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</si>
  <si>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</si>
  <si>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</si>
  <si>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</si>
  <si>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</si>
  <si>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</si>
  <si>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</si>
  <si>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</si>
  <si>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</si>
  <si>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</si>
  <si>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</si>
  <si>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</si>
  <si>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</si>
  <si>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</si>
  <si>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</si>
  <si>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</si>
  <si>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</si>
  <si>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</si>
  <si>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</si>
  <si>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</si>
  <si>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</si>
  <si>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</si>
  <si>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</si>
  <si>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</si>
  <si>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</si>
  <si>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</si>
  <si>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</si>
  <si>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</si>
  <si>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</si>
  <si>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</si>
  <si>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</si>
  <si>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</si>
  <si>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</si>
  <si>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</si>
  <si>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</si>
  <si>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</si>
  <si>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</si>
  <si>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</si>
  <si>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</si>
  <si>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</si>
  <si>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</si>
  <si>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</si>
  <si>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</si>
  <si>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</si>
  <si>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</si>
  <si>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</si>
  <si>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</si>
  <si>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</si>
  <si>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</si>
  <si>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</si>
  <si>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</si>
  <si>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</si>
  <si>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</si>
  <si>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</si>
  <si>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</si>
  <si>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</si>
  <si>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</si>
  <si>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</si>
  <si>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</si>
  <si>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</si>
  <si>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</si>
  <si>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</si>
  <si>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</si>
  <si>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</si>
  <si>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</si>
  <si>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</si>
  <si>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</si>
  <si>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</si>
  <si>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</si>
  <si>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</si>
  <si>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</si>
  <si>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</si>
  <si>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</si>
  <si>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</si>
  <si>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</si>
  <si>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</si>
  <si>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</si>
  <si>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</si>
  <si>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</si>
  <si>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</si>
  <si>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</si>
  <si>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</si>
  <si>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</si>
  <si>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</si>
  <si>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</si>
  <si>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</si>
  <si>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</si>
  <si>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</si>
  <si>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</si>
  <si>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</si>
  <si>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</si>
  <si>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</si>
  <si>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</si>
  <si>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</si>
  <si>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</si>
  <si>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</si>
  <si>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</si>
  <si>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</si>
  <si>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</si>
  <si>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</si>
  <si>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</si>
  <si>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</si>
  <si>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</si>
  <si>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</si>
  <si>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</si>
  <si>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</si>
  <si>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</si>
  <si>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</si>
  <si>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</si>
  <si>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</si>
  <si>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</si>
  <si>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</si>
  <si>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</si>
  <si>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</si>
  <si>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</si>
  <si>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</si>
  <si>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</si>
  <si>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</si>
  <si>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</si>
  <si>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</si>
  <si>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</si>
  <si>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</si>
  <si>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</si>
  <si>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</si>
  <si>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</si>
  <si>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</si>
  <si>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</si>
  <si>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</si>
  <si>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</si>
  <si>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</si>
  <si>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</si>
  <si>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</si>
  <si>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</si>
  <si>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</si>
  <si>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</si>
  <si>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</si>
  <si>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</si>
  <si>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</si>
  <si>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</si>
  <si>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</si>
  <si>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</si>
  <si>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</si>
  <si>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</si>
  <si>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</si>
  <si>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</si>
  <si>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</si>
  <si>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</si>
  <si>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</si>
  <si>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</si>
  <si>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</si>
  <si>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</si>
  <si>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</si>
  <si>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</si>
  <si>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</si>
  <si>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</si>
  <si>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</si>
  <si>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</si>
  <si>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</si>
  <si>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</si>
  <si>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</si>
  <si>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</si>
  <si>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</si>
  <si>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</si>
  <si>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</si>
  <si>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</si>
  <si>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</si>
  <si>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</si>
  <si>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</si>
  <si>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</si>
  <si>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</si>
  <si>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</si>
  <si>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</si>
  <si>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</si>
  <si>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</si>
  <si>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</si>
  <si>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</si>
  <si>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</si>
  <si>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</si>
  <si>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</si>
  <si>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</si>
  <si>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</si>
  <si>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</si>
  <si>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</si>
  <si>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</si>
  <si>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</si>
  <si>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</si>
  <si>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</si>
  <si>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</si>
  <si>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</si>
  <si>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</si>
  <si>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</si>
  <si>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</si>
  <si>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</si>
  <si>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</si>
  <si>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</si>
  <si>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</si>
  <si>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</si>
  <si>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</si>
  <si>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</si>
  <si>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</si>
  <si>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</si>
  <si>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</si>
  <si>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</si>
  <si>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</si>
  <si>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</si>
  <si>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</si>
  <si>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</si>
  <si>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</si>
  <si>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</si>
  <si>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</si>
  <si>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</si>
  <si>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</si>
  <si>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</si>
  <si>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</si>
  <si>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</si>
  <si>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</si>
  <si>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</si>
  <si>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</si>
  <si>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</si>
  <si>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</si>
  <si>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</si>
  <si>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</si>
  <si>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</si>
  <si>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</si>
  <si>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</si>
  <si>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</si>
  <si>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</si>
  <si>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</si>
  <si>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</si>
  <si>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</si>
  <si>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</si>
  <si>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</si>
  <si>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</si>
  <si>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</si>
  <si>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</si>
  <si>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</si>
  <si>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</si>
  <si>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</si>
  <si>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</si>
  <si>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</si>
  <si>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</si>
  <si>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</si>
  <si>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</si>
  <si>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</si>
  <si>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</si>
  <si>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</si>
  <si>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</si>
  <si>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</si>
  <si>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</si>
  <si>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</si>
  <si>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</si>
  <si>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</si>
  <si>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</si>
  <si>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</si>
  <si>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</si>
  <si>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</si>
  <si>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</si>
  <si>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</si>
  <si>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</si>
  <si>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</si>
  <si>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</si>
  <si>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</si>
  <si>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</si>
  <si>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</si>
  <si>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</si>
  <si>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</si>
  <si>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</si>
  <si>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</si>
  <si>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</si>
  <si>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</si>
  <si>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</si>
  <si>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</si>
  <si>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</si>
  <si>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</si>
  <si>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</si>
  <si>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</si>
  <si>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</si>
  <si>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</si>
  <si>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</si>
  <si>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</si>
  <si>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</si>
  <si>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</si>
  <si>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</si>
  <si>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</si>
  <si>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</si>
  <si>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</si>
  <si>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</si>
  <si>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</si>
  <si>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</si>
  <si>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</si>
  <si>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</si>
  <si>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</si>
  <si>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</si>
  <si>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</si>
  <si>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</si>
  <si>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</si>
  <si>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</si>
  <si>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</si>
  <si>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</si>
  <si>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</si>
  <si>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</si>
  <si>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</si>
  <si>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</si>
  <si>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</si>
  <si>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</si>
  <si>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</si>
  <si>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</si>
  <si>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</si>
  <si>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</si>
  <si>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</si>
  <si>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</si>
  <si>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</si>
  <si>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</si>
  <si>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</si>
  <si>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</si>
  <si>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</si>
  <si>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</si>
  <si>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</si>
  <si>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</si>
  <si>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</si>
  <si>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</si>
  <si>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</si>
  <si>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</si>
  <si>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</si>
  <si>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</si>
  <si>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</si>
  <si>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</si>
  <si>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</si>
  <si>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</si>
  <si>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</si>
  <si>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</si>
  <si>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</si>
  <si>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</si>
  <si>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</si>
  <si>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</si>
  <si>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</si>
  <si>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</si>
  <si>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</si>
  <si>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</si>
  <si>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</si>
  <si>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</si>
  <si>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</si>
  <si>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</si>
  <si>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</si>
  <si>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</si>
  <si>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</si>
  <si>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</si>
  <si>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</si>
  <si>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</si>
  <si>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</si>
  <si>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</si>
  <si>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</si>
  <si>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</si>
  <si>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</si>
  <si>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</si>
  <si>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</si>
  <si>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</si>
  <si>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</si>
  <si>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</si>
  <si>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</si>
  <si>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</si>
  <si>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</si>
  <si>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</si>
  <si>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</si>
  <si>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</si>
  <si>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</si>
  <si>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</si>
  <si>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</si>
  <si>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</si>
  <si>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</si>
  <si>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</si>
  <si>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</si>
  <si>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</si>
  <si>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</si>
  <si>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</si>
  <si>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</si>
  <si>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</si>
  <si>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</si>
  <si>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</si>
  <si>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</si>
  <si>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</si>
  <si>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</si>
  <si>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</si>
  <si>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</si>
  <si>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</si>
  <si>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</si>
  <si>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</si>
  <si>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</si>
  <si>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</si>
  <si>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</si>
  <si>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</si>
  <si>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</si>
  <si>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</si>
  <si>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</si>
  <si>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</si>
  <si>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</si>
  <si>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</si>
  <si>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</si>
  <si>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</si>
  <si>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</si>
  <si>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</si>
  <si>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</si>
  <si>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</si>
  <si>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</si>
  <si>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</si>
  <si>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</si>
  <si>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</si>
  <si>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</si>
  <si>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</si>
  <si>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</si>
  <si>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</si>
  <si>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</si>
  <si>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</si>
  <si>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</si>
  <si>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</si>
  <si>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</si>
  <si>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</si>
  <si>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</si>
  <si>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</si>
  <si>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</si>
  <si>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</si>
  <si>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</si>
  <si>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</si>
  <si>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</si>
  <si>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</si>
  <si>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</si>
  <si>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</si>
  <si>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</si>
  <si>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</si>
  <si>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</si>
  <si>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</si>
  <si>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</si>
  <si>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</si>
  <si>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</si>
  <si>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</si>
  <si>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</si>
  <si>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</si>
  <si>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</si>
  <si>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</si>
  <si>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</si>
  <si>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</si>
  <si>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</si>
  <si>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</si>
  <si>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</si>
  <si>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</si>
  <si>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</si>
  <si>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</si>
  <si>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</si>
  <si>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</si>
  <si>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</si>
  <si>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</si>
  <si>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</si>
  <si>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</si>
  <si>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</si>
  <si>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</si>
  <si>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</si>
  <si>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</si>
  <si>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</si>
  <si>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</si>
  <si>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</si>
  <si>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</si>
  <si>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</si>
  <si>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</si>
  <si>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</si>
  <si>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</si>
  <si>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</si>
  <si>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</si>
  <si>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</si>
  <si>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</si>
  <si>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</si>
  <si>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</si>
  <si>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</si>
  <si>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</si>
  <si>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</si>
  <si>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</si>
  <si>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</si>
  <si>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</si>
  <si>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</si>
  <si>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</si>
  <si>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</si>
  <si>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</si>
  <si>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</si>
  <si>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</si>
  <si>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</si>
  <si>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</si>
  <si>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</si>
  <si>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</si>
  <si>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</si>
  <si>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</si>
  <si>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</si>
  <si>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</si>
  <si>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</si>
  <si>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</si>
  <si>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</si>
  <si>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</si>
  <si>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</si>
  <si>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</si>
  <si>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</si>
  <si>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</si>
  <si>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</si>
  <si>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</si>
  <si>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</si>
  <si>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</si>
  <si>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</si>
  <si>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</si>
  <si>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</si>
  <si>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</si>
  <si>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</si>
  <si>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</si>
  <si>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</si>
  <si>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</si>
  <si>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</si>
  <si>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</si>
  <si>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</si>
  <si>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</si>
  <si>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</si>
  <si>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</si>
  <si>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</si>
  <si>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</si>
  <si>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</si>
  <si>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</si>
  <si>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</si>
  <si>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</si>
  <si>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</si>
  <si>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</si>
  <si>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</si>
  <si>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</si>
  <si>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</si>
  <si>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</si>
  <si>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</si>
  <si>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</si>
  <si>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</si>
  <si>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</si>
  <si>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</si>
  <si>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</si>
  <si>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</si>
  <si>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</si>
  <si>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</si>
  <si>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</si>
  <si>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</si>
  <si>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</si>
  <si>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</si>
  <si>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</si>
  <si>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</si>
  <si>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</si>
  <si>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</si>
  <si>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</si>
  <si>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</si>
  <si>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</si>
  <si>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</si>
  <si>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</si>
  <si>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</si>
  <si>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</si>
  <si>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</si>
  <si>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</si>
  <si>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</si>
  <si>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</si>
  <si>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</si>
  <si>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</si>
  <si>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</si>
  <si>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</si>
  <si>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</si>
  <si>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</si>
  <si>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</si>
  <si>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</si>
  <si>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</si>
  <si>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</si>
  <si>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</si>
  <si>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</si>
  <si>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</si>
  <si>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</si>
  <si>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</si>
  <si>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</si>
  <si>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</si>
  <si>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</si>
  <si>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</si>
  <si>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</si>
  <si>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</si>
  <si>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</si>
  <si>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</si>
  <si>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</si>
  <si>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</si>
  <si>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</si>
  <si>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</si>
  <si>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</si>
  <si>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</si>
  <si>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</si>
  <si>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</si>
  <si>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</si>
  <si>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</si>
  <si>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</si>
  <si>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</si>
  <si>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</si>
  <si>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</si>
  <si>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</si>
  <si>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</si>
  <si>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</si>
  <si>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</si>
  <si>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</si>
  <si>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</si>
  <si>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</si>
  <si>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</si>
  <si>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</si>
  <si>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</si>
  <si>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</si>
  <si>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</si>
  <si>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</si>
  <si>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</si>
  <si>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</si>
  <si>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</si>
  <si>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</si>
  <si>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</si>
  <si>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</si>
  <si>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</si>
  <si>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</si>
  <si>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</si>
  <si>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</si>
  <si>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</si>
  <si>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</si>
  <si>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</si>
  <si>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</si>
  <si>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</si>
  <si>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</si>
  <si>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</si>
  <si>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</si>
  <si>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</si>
  <si>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</si>
  <si>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</si>
  <si>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</si>
  <si>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</si>
  <si>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</si>
  <si>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</si>
  <si>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</si>
  <si>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</si>
  <si>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</si>
  <si>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</si>
  <si>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</si>
  <si>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</si>
  <si>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</si>
  <si>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</si>
  <si>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</si>
  <si>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</si>
  <si>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</si>
  <si>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</si>
  <si>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</si>
  <si>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</si>
  <si>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</si>
  <si>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</si>
  <si>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</si>
  <si>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</si>
  <si>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</si>
  <si>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</si>
  <si>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</si>
  <si>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</si>
  <si>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</si>
  <si>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</si>
  <si>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</si>
  <si>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</si>
  <si>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</si>
  <si>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</si>
  <si>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</si>
  <si>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</si>
  <si>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</si>
  <si>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</si>
  <si>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</si>
  <si>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</si>
  <si>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</si>
  <si>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</si>
  <si>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</si>
  <si>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</si>
  <si>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</si>
  <si>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</si>
  <si>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</si>
  <si>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</si>
  <si>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</si>
  <si>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</si>
  <si>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</si>
  <si>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</si>
  <si>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</si>
  <si>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</si>
  <si>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</si>
  <si>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</si>
  <si>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</si>
  <si>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</si>
  <si>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</si>
  <si>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</si>
  <si>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</si>
  <si>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</si>
  <si>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</si>
  <si>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</si>
  <si>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</si>
  <si>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</si>
  <si>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</si>
  <si>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</si>
  <si>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</si>
  <si>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</si>
  <si>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</si>
  <si>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</si>
  <si>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</si>
  <si>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</si>
  <si>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</si>
  <si>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</si>
  <si>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</si>
  <si>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</si>
  <si>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</si>
  <si>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</si>
  <si>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</si>
  <si>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</si>
  <si>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</si>
  <si>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</si>
  <si>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</si>
  <si>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</si>
  <si>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</si>
  <si>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</si>
  <si>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</si>
  <si>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</si>
  <si>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</si>
  <si>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</si>
  <si>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</si>
  <si>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</si>
  <si>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</si>
  <si>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</si>
  <si>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</si>
  <si>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</si>
  <si>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</si>
  <si>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</si>
  <si>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</si>
  <si>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</si>
  <si>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</si>
  <si>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</si>
  <si>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</si>
  <si>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</si>
  <si>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</si>
  <si>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</si>
  <si>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</si>
  <si>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</si>
  <si>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</si>
  <si>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</si>
  <si>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</si>
  <si>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</si>
  <si>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</si>
  <si>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</si>
  <si>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</si>
  <si>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</si>
  <si>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</si>
  <si>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</si>
  <si>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</si>
  <si>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</si>
  <si>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</si>
  <si>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</si>
  <si>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</si>
  <si>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</si>
  <si>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</si>
  <si>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</si>
  <si>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</si>
  <si>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</si>
  <si>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</si>
  <si>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</si>
  <si>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</si>
  <si>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</si>
  <si>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</si>
  <si>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</si>
  <si>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</si>
  <si>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</si>
  <si>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</si>
  <si>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</si>
  <si>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</si>
  <si>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</si>
  <si>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</si>
  <si>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</si>
  <si>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</si>
  <si>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</si>
  <si>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</si>
  <si>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</si>
  <si>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</si>
  <si>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</si>
  <si>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</si>
  <si>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</si>
  <si>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</si>
  <si>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</si>
  <si>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</si>
  <si>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</si>
  <si>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</si>
  <si>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</si>
  <si>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</si>
  <si>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</si>
  <si>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</si>
  <si>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</si>
  <si>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</si>
  <si>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</si>
  <si>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</si>
  <si>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</si>
  <si>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</si>
  <si>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</si>
  <si>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</si>
  <si>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</si>
  <si>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</si>
  <si>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</si>
  <si>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</si>
  <si>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</si>
  <si>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</si>
  <si>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</si>
  <si>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</si>
  <si>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</si>
  <si>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</si>
  <si>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</si>
  <si>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</si>
  <si>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</si>
  <si>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</si>
  <si>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</si>
  <si>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</si>
  <si>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</si>
  <si>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</si>
  <si>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</si>
  <si>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</si>
  <si>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</si>
  <si>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</si>
  <si>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</si>
  <si>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</si>
  <si>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</si>
  <si>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</si>
  <si>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</si>
  <si>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</si>
  <si>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</si>
  <si>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</si>
  <si>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</si>
  <si>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</si>
  <si>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</si>
  <si>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</si>
  <si>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</si>
  <si>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</si>
  <si>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</si>
  <si>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</si>
  <si>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</si>
  <si>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</si>
  <si>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</si>
  <si>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</si>
  <si>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</si>
  <si>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</si>
  <si>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</si>
  <si>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</si>
  <si>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</si>
  <si>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</si>
  <si>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</si>
  <si>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</si>
  <si>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</si>
  <si>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</si>
  <si>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</si>
  <si>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</si>
  <si>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</si>
  <si>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</si>
  <si>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</si>
  <si>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</si>
  <si>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</si>
  <si>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</si>
  <si>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</si>
  <si>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</si>
  <si>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</si>
  <si>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</si>
  <si>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</si>
  <si>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</si>
  <si>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</si>
  <si>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</si>
  <si>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</si>
  <si>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</si>
  <si>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</si>
  <si>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</si>
  <si>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</si>
  <si>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</si>
  <si>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</si>
  <si>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</si>
  <si>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</si>
  <si>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</si>
  <si>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</si>
  <si>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</si>
  <si>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</si>
  <si>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</si>
  <si>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</si>
  <si>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</si>
  <si>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</si>
  <si>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</si>
  <si>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</si>
  <si>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</si>
  <si>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</si>
  <si>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</si>
  <si>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</si>
  <si>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</si>
  <si>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</si>
  <si>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</si>
  <si>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</si>
  <si>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</si>
  <si>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</si>
  <si>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</si>
  <si>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</si>
  <si>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</si>
  <si>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</si>
  <si>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</si>
  <si>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</si>
  <si>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</si>
  <si>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</si>
  <si>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</si>
  <si>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</si>
  <si>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</si>
  <si>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</si>
  <si>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</si>
  <si>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</si>
  <si>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</si>
  <si>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</si>
  <si>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</si>
  <si>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</si>
  <si>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</si>
  <si>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</si>
  <si>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</si>
  <si>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</si>
  <si>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</si>
  <si>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</si>
  <si>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</si>
  <si>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</si>
  <si>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</si>
  <si>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</si>
  <si>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</si>
  <si>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</si>
  <si>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</si>
  <si>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</si>
  <si>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</si>
  <si>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</si>
  <si>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</si>
  <si>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</si>
  <si>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</si>
  <si>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</si>
  <si>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</si>
  <si>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</si>
  <si>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</si>
  <si>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</si>
  <si>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</si>
  <si>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</si>
  <si>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</si>
  <si>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</si>
  <si>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</si>
  <si>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</si>
  <si>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</si>
  <si>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</si>
  <si>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</si>
  <si>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</si>
  <si>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</si>
  <si>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</si>
  <si>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</si>
  <si>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</si>
  <si>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</si>
  <si>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</si>
  <si>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</si>
  <si>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</si>
  <si>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</si>
  <si>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</si>
  <si>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</si>
  <si>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</si>
  <si>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</si>
  <si>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</si>
  <si>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</si>
  <si>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</si>
  <si>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</si>
  <si>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</si>
  <si>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</si>
  <si>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</si>
  <si>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</si>
  <si>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</si>
  <si>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</si>
  <si>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</si>
  <si>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</si>
  <si>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</si>
  <si>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</si>
  <si>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</si>
  <si>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</si>
  <si>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</si>
  <si>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</si>
  <si>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</si>
  <si>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</si>
  <si>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</si>
  <si>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</si>
  <si>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</si>
  <si>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</si>
  <si>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</si>
  <si>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</si>
  <si>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</si>
  <si>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</si>
  <si>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</si>
  <si>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</si>
  <si>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</si>
  <si>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</si>
  <si>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</si>
  <si>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</si>
  <si>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</si>
  <si>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</si>
  <si>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</si>
  <si>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</si>
  <si>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</si>
  <si>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</si>
  <si>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</si>
  <si>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</si>
  <si>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</si>
  <si>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</si>
  <si>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</si>
  <si>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</si>
  <si>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</si>
  <si>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</si>
  <si>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</si>
  <si>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</si>
  <si>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</si>
  <si>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</si>
  <si>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</si>
  <si>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</si>
  <si>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</si>
  <si>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</si>
  <si>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</si>
  <si>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</si>
  <si>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</si>
  <si>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</si>
  <si>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</si>
  <si>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</si>
  <si>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</si>
  <si>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</si>
  <si>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</si>
  <si>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</si>
  <si>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</si>
  <si>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</si>
  <si>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</si>
  <si>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</si>
  <si>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</si>
  <si>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</si>
  <si>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</si>
  <si>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</si>
  <si>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</si>
  <si>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</si>
  <si>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</si>
  <si>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</si>
  <si>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</si>
  <si>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</si>
  <si>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</si>
  <si>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</si>
  <si>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</si>
  <si>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</si>
  <si>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</si>
  <si>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</si>
  <si>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</si>
  <si>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</si>
  <si>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</si>
  <si>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</si>
  <si>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</si>
  <si>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</si>
  <si>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</si>
  <si>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</si>
  <si>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</si>
  <si>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</si>
  <si>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</si>
  <si>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</si>
  <si>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</si>
  <si>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</si>
  <si>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</si>
  <si>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</si>
  <si>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</si>
  <si>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</si>
  <si>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</si>
  <si>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</si>
  <si>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</si>
  <si>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</si>
  <si>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</si>
  <si>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</si>
  <si>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</si>
  <si>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</si>
  <si>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</si>
  <si>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</si>
  <si>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</si>
  <si>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</si>
  <si>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</si>
  <si>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</si>
  <si>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</si>
  <si>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</si>
  <si>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</si>
  <si>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</si>
  <si>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</si>
  <si>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</si>
  <si>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</si>
  <si>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</si>
  <si>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</si>
  <si>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</si>
  <si>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</si>
  <si>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</si>
  <si>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</si>
  <si>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</si>
  <si>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</si>
  <si>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</si>
  <si>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</si>
  <si>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</si>
  <si>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</si>
  <si>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</si>
  <si>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</si>
  <si>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</si>
  <si>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</si>
  <si>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</si>
  <si>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</si>
  <si>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</si>
  <si>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</si>
  <si>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</si>
  <si>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</si>
  <si>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</si>
  <si>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</si>
  <si>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</si>
  <si>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</si>
  <si>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</si>
  <si>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</si>
  <si>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</si>
  <si>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</si>
  <si>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</si>
  <si>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</si>
  <si>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</si>
  <si>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</si>
  <si>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</si>
  <si>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</si>
  <si>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</si>
  <si>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</si>
  <si>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</si>
  <si>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</si>
  <si>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</si>
  <si>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</si>
  <si>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</si>
  <si>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</si>
  <si>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</si>
  <si>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</si>
  <si>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</si>
  <si>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</si>
  <si>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</si>
  <si>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</si>
  <si>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</si>
  <si>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</si>
  <si>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</si>
  <si>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</si>
  <si>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</si>
  <si>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</si>
  <si>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</si>
  <si>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</si>
  <si>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</si>
  <si>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</si>
  <si>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</si>
  <si>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</si>
  <si>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</si>
  <si>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</si>
  <si>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</si>
  <si>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</si>
  <si>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</si>
  <si>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</si>
  <si>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</si>
  <si>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</si>
  <si>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</si>
  <si>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</si>
  <si>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</si>
  <si>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</si>
  <si>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</si>
  <si>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</si>
  <si>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</si>
  <si>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</si>
  <si>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</si>
  <si>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</si>
  <si>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</si>
  <si>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</si>
  <si>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</si>
  <si>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</si>
  <si>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</si>
  <si>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</si>
  <si>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</si>
  <si>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</si>
  <si>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</si>
  <si>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</si>
  <si>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</si>
  <si>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</si>
  <si>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</si>
  <si>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</si>
  <si>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</si>
  <si>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</si>
  <si>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</si>
  <si>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</si>
  <si>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</si>
  <si>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</si>
  <si>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</si>
  <si>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</si>
  <si>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</si>
  <si>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</si>
  <si>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</si>
  <si>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</si>
  <si>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</si>
  <si>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</si>
  <si>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</si>
  <si>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</si>
  <si>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</si>
  <si>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</si>
  <si>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</si>
  <si>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</si>
  <si>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</si>
  <si>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</si>
  <si>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</si>
  <si>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</si>
  <si>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</si>
  <si>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</si>
  <si>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</si>
  <si>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</si>
  <si>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</si>
  <si>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</si>
  <si>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</si>
  <si>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</si>
  <si>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</si>
  <si>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</si>
  <si>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</si>
  <si>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</si>
  <si>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</si>
  <si>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</si>
  <si>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</si>
  <si>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</si>
  <si>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</si>
  <si>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</si>
  <si>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</si>
  <si>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</si>
  <si>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</si>
  <si>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</si>
  <si>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</si>
  <si>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</si>
  <si>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</si>
  <si>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</si>
  <si>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</si>
  <si>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</si>
  <si>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</si>
  <si>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</si>
  <si>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</si>
  <si>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</si>
  <si>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</si>
  <si>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</si>
  <si>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</si>
  <si>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</si>
  <si>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</si>
  <si>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</si>
  <si>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</si>
  <si>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</si>
  <si>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</si>
  <si>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</si>
  <si>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</si>
  <si>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</si>
  <si>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</si>
  <si>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</si>
  <si>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</si>
  <si>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</si>
  <si>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</si>
  <si>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</si>
  <si>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</si>
  <si>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</si>
  <si>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</si>
  <si>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</si>
  <si>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</si>
  <si>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</si>
  <si>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</si>
  <si>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</si>
  <si>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</si>
  <si>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</si>
  <si>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</si>
  <si>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</si>
  <si>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</si>
  <si>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</si>
  <si>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</si>
  <si>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</si>
  <si>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</si>
  <si>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</si>
  <si>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</si>
  <si>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</si>
  <si>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</si>
  <si>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</si>
  <si>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</si>
  <si>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</si>
  <si>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</si>
  <si>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</si>
  <si>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</si>
  <si>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</si>
  <si>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</si>
  <si>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</si>
  <si>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</si>
  <si>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</si>
  <si>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</si>
  <si>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</si>
  <si>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</si>
  <si>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</si>
  <si>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</si>
  <si>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</si>
  <si>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</si>
  <si>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</si>
  <si>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</si>
  <si>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</si>
  <si>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</si>
  <si>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</si>
  <si>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</si>
  <si>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</si>
  <si>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</si>
  <si>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</si>
  <si>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</si>
  <si>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</si>
  <si>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</si>
  <si>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</si>
  <si>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</si>
  <si>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</si>
  <si>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</si>
  <si>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</si>
  <si>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</si>
  <si>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</si>
  <si>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</si>
  <si>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</si>
  <si>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</si>
  <si>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</si>
  <si>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</si>
  <si>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</si>
  <si>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</si>
  <si>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</si>
  <si>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</si>
  <si>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</si>
  <si>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</si>
  <si>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</si>
  <si>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</si>
  <si>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</si>
  <si>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</si>
  <si>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</si>
  <si>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</si>
  <si>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</si>
  <si>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</si>
  <si>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</si>
  <si>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</si>
  <si>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</si>
  <si>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</si>
  <si>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</si>
  <si>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</si>
  <si>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</si>
  <si>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</si>
  <si>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</si>
  <si>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</si>
  <si>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</si>
  <si>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</si>
  <si>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</si>
  <si>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</si>
  <si>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</si>
  <si>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</si>
  <si>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</si>
  <si>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</si>
  <si>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</si>
  <si>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</si>
  <si>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</si>
  <si>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</si>
  <si>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</si>
  <si>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</si>
  <si>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</si>
  <si>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</si>
  <si>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</si>
  <si>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</si>
  <si>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</si>
  <si>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</si>
  <si>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</si>
  <si>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</si>
  <si>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</si>
  <si>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</si>
  <si>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</si>
  <si>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</si>
  <si>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</si>
  <si>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</si>
  <si>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</si>
  <si>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</si>
  <si>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</si>
  <si>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</si>
  <si>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</si>
  <si>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</si>
  <si>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</si>
  <si>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</si>
  <si>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</si>
  <si>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</si>
  <si>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</si>
  <si>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</si>
  <si>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</si>
  <si>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</si>
  <si>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</si>
  <si>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</si>
  <si>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</si>
  <si>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</si>
  <si>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</si>
  <si>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</si>
  <si>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</si>
  <si>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</si>
  <si>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</si>
  <si>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</si>
  <si>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</si>
  <si>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</si>
  <si>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</si>
  <si>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</si>
  <si>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</si>
  <si>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</si>
  <si>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</si>
  <si>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</si>
  <si>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</si>
  <si>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</si>
  <si>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</si>
  <si>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</si>
  <si>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</si>
  <si>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</si>
  <si>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</si>
  <si>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</si>
  <si>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</si>
  <si>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</si>
  <si>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</si>
  <si>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</si>
  <si>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</si>
  <si>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</si>
  <si>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</si>
  <si>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</si>
  <si>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</si>
  <si>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</si>
  <si>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</si>
  <si>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</si>
  <si>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</si>
  <si>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</si>
  <si>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</si>
  <si>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</si>
  <si>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</si>
  <si>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</si>
  <si>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</si>
  <si>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</si>
  <si>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</si>
  <si>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</si>
  <si>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</si>
  <si>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</si>
  <si>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</si>
  <si>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</si>
  <si>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</si>
  <si>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</si>
  <si>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</si>
  <si>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</si>
  <si>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</si>
  <si>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</si>
  <si>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</si>
  <si>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</si>
  <si>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</si>
  <si>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</si>
  <si>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</si>
  <si>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</si>
  <si>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</si>
  <si>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</si>
  <si>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</si>
  <si>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</si>
  <si>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</si>
  <si>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</si>
  <si>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</si>
  <si>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</si>
  <si>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</si>
  <si>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</si>
  <si>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</si>
  <si>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</si>
  <si>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</si>
  <si>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</si>
  <si>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</si>
  <si>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</si>
  <si>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</si>
  <si>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</si>
  <si>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</si>
  <si>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</si>
  <si>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</si>
  <si>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</si>
  <si>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</si>
  <si>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</si>
  <si>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</si>
  <si>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</si>
  <si>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</si>
  <si>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</si>
  <si>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</si>
  <si>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</si>
  <si>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</si>
  <si>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</si>
  <si>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</si>
  <si>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</si>
  <si>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</si>
  <si>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</si>
  <si>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</si>
  <si>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</si>
  <si>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</si>
  <si>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</si>
  <si>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</si>
  <si>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</si>
  <si>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</si>
  <si>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</si>
  <si>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</si>
  <si>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</si>
  <si>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</si>
  <si>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</si>
  <si>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</si>
  <si>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</si>
  <si>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</si>
  <si>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</si>
  <si>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</si>
  <si>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</si>
  <si>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</si>
  <si>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</si>
  <si>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</si>
  <si>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</si>
  <si>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</si>
  <si>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</si>
  <si>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</si>
  <si>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</si>
  <si>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</si>
  <si>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</si>
  <si>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</si>
  <si>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</si>
  <si>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</si>
  <si>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</si>
  <si>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</si>
  <si>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</si>
  <si>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</si>
  <si>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</si>
  <si>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</si>
  <si>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</si>
  <si>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</si>
  <si>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</si>
  <si>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</si>
  <si>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</si>
  <si>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</si>
  <si>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</si>
  <si>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</si>
  <si>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</si>
  <si>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</si>
  <si>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</si>
  <si>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</si>
  <si>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</si>
  <si>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</si>
  <si>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</si>
  <si>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</si>
  <si>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</si>
  <si>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</si>
  <si>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</si>
  <si>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</si>
  <si>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</si>
  <si>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</si>
  <si>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</si>
  <si>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</si>
  <si>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</si>
  <si>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</si>
  <si>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</si>
  <si>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</si>
  <si>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</si>
  <si>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</si>
  <si>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</si>
  <si>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</si>
  <si>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</si>
  <si>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</si>
  <si>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</si>
  <si>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</si>
  <si>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</si>
  <si>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</si>
  <si>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</si>
  <si>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</si>
  <si>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</si>
  <si>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</si>
  <si>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</si>
  <si>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</si>
  <si>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</si>
  <si>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</si>
  <si>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</si>
  <si>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</si>
  <si>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</si>
  <si>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</si>
  <si>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</si>
  <si>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</si>
  <si>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</si>
  <si>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</si>
  <si>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</si>
  <si>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</si>
  <si>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</si>
  <si>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</si>
  <si>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</si>
  <si>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</si>
  <si>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</si>
  <si>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</si>
  <si>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</si>
  <si>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</si>
  <si>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</si>
  <si>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</si>
  <si>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</si>
  <si>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</si>
  <si>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</si>
  <si>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</si>
  <si>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</si>
  <si>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</si>
  <si>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</si>
  <si>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</si>
  <si>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</si>
  <si>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</si>
  <si>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</si>
  <si>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</si>
  <si>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</si>
  <si>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</si>
  <si>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</si>
  <si>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</si>
  <si>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</si>
  <si>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</si>
  <si>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</si>
  <si>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</si>
  <si>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</si>
  <si>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</si>
  <si>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</si>
  <si>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</si>
  <si>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</si>
  <si>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</si>
  <si>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</si>
  <si>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</si>
  <si>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</si>
  <si>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</si>
  <si>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</si>
  <si>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</si>
  <si>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</si>
  <si>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</si>
  <si>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</si>
  <si>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</si>
  <si>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</si>
  <si>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</si>
  <si>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</si>
  <si>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</si>
  <si>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</si>
  <si>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</si>
  <si>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</si>
  <si>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</si>
  <si>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</si>
  <si>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</si>
  <si>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</si>
  <si>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</si>
  <si>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</si>
  <si>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</si>
  <si>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</si>
  <si>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</si>
  <si>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</si>
  <si>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</si>
  <si>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</si>
  <si>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</si>
  <si>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</si>
  <si>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</si>
  <si>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</si>
  <si>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</si>
  <si>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</si>
  <si>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</si>
  <si>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</si>
  <si>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</si>
  <si>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</si>
  <si>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</si>
  <si>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</si>
  <si>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</si>
  <si>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</si>
  <si>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</si>
  <si>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</si>
  <si>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</si>
  <si>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</si>
  <si>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</si>
  <si>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</si>
  <si>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</si>
  <si>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</si>
  <si>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</si>
  <si>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</si>
  <si>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</si>
  <si>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</si>
  <si>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</si>
  <si>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</si>
  <si>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</si>
  <si>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</si>
  <si>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</si>
  <si>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</si>
  <si>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</si>
  <si>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</si>
  <si>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</si>
  <si>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</si>
  <si>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</si>
  <si>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</si>
  <si>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</si>
  <si>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</si>
  <si>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</si>
  <si>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</si>
  <si>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</si>
  <si>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</si>
  <si>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</si>
  <si>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</si>
  <si>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</si>
  <si>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</si>
  <si>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</si>
  <si>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</si>
  <si>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</si>
  <si>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</si>
  <si>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</si>
  <si>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</si>
  <si>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</si>
  <si>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</si>
  <si>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</si>
  <si>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</si>
  <si>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</si>
  <si>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</si>
  <si>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</si>
  <si>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</si>
  <si>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</si>
  <si>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</si>
  <si>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</si>
  <si>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</si>
  <si>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</si>
  <si>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</si>
  <si>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</si>
  <si>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</si>
  <si>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</si>
  <si>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</si>
  <si>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</si>
  <si>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</si>
  <si>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</si>
  <si>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</si>
  <si>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</si>
  <si>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</si>
  <si>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</si>
  <si>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</si>
  <si>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</si>
  <si>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</si>
  <si>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</si>
  <si>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</si>
  <si>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</si>
  <si>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</si>
  <si>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</si>
  <si>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</si>
  <si>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</si>
  <si>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</si>
  <si>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</si>
  <si>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</si>
  <si>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</si>
  <si>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</si>
  <si>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</si>
  <si>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</si>
  <si>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</si>
  <si>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</si>
  <si>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</si>
  <si>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</si>
  <si>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</si>
  <si>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</si>
  <si>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</si>
  <si>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</si>
  <si>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</si>
  <si>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</si>
  <si>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</si>
  <si>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</si>
  <si>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</si>
  <si>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</si>
  <si>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</si>
  <si>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</si>
  <si>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</si>
  <si>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</si>
  <si>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</si>
  <si>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</si>
  <si>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</si>
  <si>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</si>
  <si>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</si>
  <si>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</si>
  <si>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</si>
  <si>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</si>
  <si>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</si>
  <si>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</si>
  <si>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</si>
  <si>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</si>
  <si>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</si>
  <si>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</si>
  <si>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</si>
  <si>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</si>
  <si>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</si>
  <si>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</si>
  <si>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</si>
  <si>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</si>
  <si>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</si>
  <si>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</si>
  <si>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</si>
  <si>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</si>
  <si>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</si>
  <si>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</si>
  <si>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</si>
  <si>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</si>
  <si>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</si>
  <si>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</si>
  <si>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</si>
  <si>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</si>
  <si>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</si>
  <si>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</si>
  <si>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</si>
  <si>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</si>
  <si>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</si>
  <si>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</si>
  <si>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</si>
  <si>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</si>
  <si>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</si>
  <si>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</si>
  <si>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</si>
  <si>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</si>
  <si>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</si>
  <si>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</si>
  <si>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</si>
  <si>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</si>
  <si>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</si>
  <si>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</si>
  <si>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</si>
  <si>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</si>
  <si>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</si>
  <si>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</si>
  <si>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</si>
  <si>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</si>
  <si>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</si>
  <si>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</si>
  <si>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</si>
  <si>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</si>
  <si>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</si>
  <si>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</si>
  <si>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</si>
  <si>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</si>
  <si>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</si>
  <si>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</si>
  <si>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</si>
  <si>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</si>
  <si>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</si>
  <si>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</si>
  <si>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</si>
  <si>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</si>
  <si>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</si>
  <si>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</si>
  <si>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</si>
  <si>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</si>
  <si>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</si>
  <si>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</si>
  <si>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</si>
  <si>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</si>
  <si>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</si>
  <si>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</si>
  <si>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</si>
  <si>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</si>
  <si>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</si>
  <si>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</si>
  <si>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</si>
  <si>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</si>
  <si>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</si>
  <si>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</si>
  <si>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</si>
  <si>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</si>
  <si>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</si>
  <si>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</si>
  <si>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</si>
  <si>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</si>
  <si>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</si>
  <si>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</si>
  <si>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</si>
  <si>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</si>
  <si>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</si>
  <si>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</si>
  <si>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</si>
  <si>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</si>
  <si>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</si>
  <si>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</si>
  <si>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</si>
  <si>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</si>
  <si>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</si>
  <si>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</si>
  <si>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</si>
  <si>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</si>
  <si>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</si>
  <si>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</si>
  <si>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</si>
  <si>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</si>
  <si>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</si>
  <si>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</si>
  <si>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</si>
  <si>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</si>
  <si>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</si>
  <si>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</si>
  <si>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</si>
  <si>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</si>
  <si>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</si>
  <si>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</si>
  <si>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</si>
  <si>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</si>
  <si>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</si>
  <si>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</si>
  <si>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</si>
  <si>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</si>
  <si>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</si>
  <si>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</si>
  <si>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</si>
  <si>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</si>
  <si>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</si>
  <si>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</si>
  <si>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</si>
  <si>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</si>
  <si>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</si>
  <si>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</si>
  <si>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</si>
  <si>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</si>
  <si>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</si>
  <si>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</si>
  <si>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</si>
  <si>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</si>
  <si>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</si>
  <si>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</si>
  <si>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</si>
  <si>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</si>
  <si>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</si>
  <si>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</si>
  <si>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</si>
  <si>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</si>
  <si>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</si>
  <si>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</si>
  <si>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</si>
  <si>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</si>
  <si>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</si>
  <si>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</si>
  <si>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</si>
  <si>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</si>
  <si>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</si>
  <si>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</si>
  <si>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</si>
  <si>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</si>
  <si>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</si>
  <si>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</si>
  <si>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</si>
  <si>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</si>
  <si>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</si>
  <si>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</si>
  <si>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</si>
  <si>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</si>
  <si>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</si>
  <si>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</si>
  <si>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</si>
  <si>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</si>
  <si>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</si>
  <si>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</si>
  <si>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</si>
  <si>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</si>
  <si>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</si>
  <si>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</si>
  <si>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</si>
  <si>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</si>
  <si>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</si>
  <si>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</si>
  <si>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</si>
  <si>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</si>
  <si>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</si>
  <si>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</si>
  <si>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</si>
  <si>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</si>
  <si>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</si>
  <si>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</si>
  <si>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</si>
  <si>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</si>
  <si>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</si>
  <si>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</si>
  <si>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</si>
  <si>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</si>
  <si>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</si>
  <si>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</si>
  <si>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</si>
  <si>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</si>
  <si>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</si>
  <si>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</si>
  <si>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</si>
  <si>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</si>
  <si>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</si>
  <si>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</si>
  <si>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</si>
  <si>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</si>
  <si>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</si>
  <si>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</si>
  <si>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</si>
  <si>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</si>
  <si>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</si>
  <si>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</si>
  <si>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</si>
  <si>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</si>
  <si>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</si>
  <si>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</si>
  <si>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</si>
  <si>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</si>
  <si>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</si>
  <si>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</si>
  <si>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</si>
  <si>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</si>
  <si>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</si>
  <si>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</si>
  <si>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</si>
  <si>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</si>
  <si>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</si>
  <si>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</si>
  <si>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</si>
  <si>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</si>
  <si>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</si>
  <si>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</si>
  <si>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</si>
  <si>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</si>
  <si>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</si>
  <si>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</si>
  <si>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</si>
  <si>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</si>
  <si>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</si>
  <si>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</si>
  <si>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</si>
  <si>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</si>
  <si>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</si>
  <si>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</si>
  <si>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</si>
  <si>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</si>
  <si>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</si>
  <si>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</si>
  <si>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</si>
  <si>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</si>
  <si>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</si>
  <si>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</si>
  <si>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</si>
  <si>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</si>
  <si>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</si>
  <si>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</si>
  <si>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</si>
  <si>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</si>
  <si>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</si>
  <si>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</si>
  <si>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</si>
  <si>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</si>
  <si>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</si>
  <si>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</si>
  <si>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</si>
  <si>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</si>
  <si>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</si>
  <si>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</si>
  <si>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</si>
  <si>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</si>
  <si>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</si>
  <si>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</si>
  <si>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</si>
  <si>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</si>
  <si>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</si>
  <si>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</si>
  <si>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</si>
  <si>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</si>
  <si>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</si>
  <si>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</si>
  <si>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</si>
  <si>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</si>
  <si>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</si>
  <si>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</si>
  <si>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</si>
  <si>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</si>
  <si>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</si>
  <si>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</si>
  <si>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</si>
  <si>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</si>
  <si>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</si>
  <si>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</si>
  <si>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</si>
  <si>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</si>
  <si>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</si>
  <si>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</si>
  <si>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</si>
  <si>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</si>
  <si>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</si>
  <si>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</si>
  <si>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</si>
  <si>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</si>
  <si>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</si>
  <si>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</si>
  <si>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</si>
  <si>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</si>
  <si>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</si>
  <si>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</si>
  <si>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</si>
  <si>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</si>
  <si>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</si>
  <si>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</si>
  <si>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</si>
  <si>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</si>
  <si>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</si>
  <si>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</si>
  <si>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</si>
  <si>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</si>
  <si>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</si>
  <si>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</si>
  <si>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</si>
  <si>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</si>
  <si>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</si>
  <si>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</si>
  <si>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</si>
  <si>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</si>
  <si>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</si>
  <si>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</si>
  <si>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</si>
  <si>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</si>
  <si>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</si>
  <si>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</si>
  <si>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</si>
  <si>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</si>
  <si>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</si>
  <si>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</si>
  <si>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</si>
  <si>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</si>
  <si>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</si>
  <si>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</si>
  <si>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</si>
  <si>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</si>
  <si>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</si>
  <si>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</si>
  <si>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</si>
  <si>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</si>
  <si>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</si>
  <si>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</si>
  <si>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</si>
  <si>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</si>
  <si>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</si>
  <si>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</si>
  <si>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</si>
  <si>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</si>
  <si>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</si>
  <si>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</si>
  <si>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</si>
  <si>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</si>
  <si>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</si>
  <si>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</si>
  <si>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</si>
  <si>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</si>
  <si>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</si>
  <si>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</si>
  <si>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</si>
  <si>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</si>
  <si>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</si>
  <si>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</si>
  <si>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</si>
  <si>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</si>
  <si>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</si>
  <si>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</si>
  <si>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</si>
  <si>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</si>
  <si>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</si>
  <si>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</si>
  <si>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</si>
  <si>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</si>
  <si>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</si>
  <si>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</si>
  <si>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</si>
  <si>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</si>
  <si>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</si>
  <si>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</si>
  <si>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</si>
  <si>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</si>
  <si>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</si>
  <si>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</si>
  <si>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</si>
  <si>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</si>
  <si>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</si>
  <si>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</si>
  <si>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</si>
  <si>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</si>
  <si>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</si>
  <si>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</si>
  <si>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</si>
  <si>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</si>
  <si>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</si>
  <si>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</si>
  <si>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</si>
  <si>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</si>
  <si>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</si>
  <si>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</si>
  <si>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</si>
  <si>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</si>
  <si>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</si>
  <si>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</si>
  <si>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</si>
  <si>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</si>
  <si>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</si>
  <si>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</si>
  <si>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</si>
  <si>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</si>
  <si>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</si>
  <si>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</si>
  <si>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</si>
  <si>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</si>
  <si>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</si>
  <si>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</si>
  <si>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</si>
  <si>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</si>
  <si>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</si>
  <si>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</si>
  <si>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</si>
  <si>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</si>
  <si>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</si>
  <si>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</si>
  <si>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</si>
  <si>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</si>
  <si>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</si>
  <si>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</si>
  <si>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</si>
  <si>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</si>
  <si>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</si>
  <si>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</si>
  <si>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</si>
  <si>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</si>
  <si>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</si>
  <si>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</si>
  <si>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</si>
  <si>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</si>
  <si>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</si>
  <si>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</si>
  <si>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</si>
  <si>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</si>
  <si>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</si>
  <si>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</si>
  <si>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</si>
  <si>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</si>
  <si>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</si>
  <si>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</si>
  <si>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</si>
  <si>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</si>
  <si>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</si>
  <si>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</si>
  <si>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</si>
  <si>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</si>
  <si>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</si>
  <si>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</si>
  <si>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</si>
  <si>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</si>
  <si>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</si>
  <si>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</si>
  <si>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</si>
  <si>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</si>
  <si>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</si>
  <si>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</si>
  <si>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</si>
  <si>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</si>
  <si>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</si>
  <si>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</si>
  <si>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</si>
  <si>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</si>
  <si>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</si>
  <si>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</si>
  <si>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</si>
  <si>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</si>
  <si>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</si>
  <si>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</si>
  <si>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</si>
  <si>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</si>
  <si>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</si>
  <si>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</si>
  <si>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</si>
  <si>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</si>
  <si>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</si>
  <si>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</si>
  <si>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</si>
  <si>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</si>
  <si>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</si>
  <si>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</si>
  <si>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</si>
  <si>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</si>
  <si>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</si>
  <si>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</si>
  <si>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</si>
  <si>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</si>
  <si>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</si>
  <si>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</si>
  <si>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</si>
  <si>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</si>
  <si>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</si>
  <si>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</si>
  <si>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</si>
  <si>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</si>
  <si>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</si>
  <si>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</si>
  <si>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</si>
  <si>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</si>
  <si>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</si>
  <si>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</si>
  <si>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</si>
  <si>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</si>
  <si>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</si>
  <si>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</si>
  <si>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</si>
  <si>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</si>
  <si>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</si>
  <si>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</si>
  <si>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</si>
  <si>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</si>
  <si>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</si>
  <si>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</si>
  <si>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</si>
  <si>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</si>
  <si>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</si>
  <si>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</si>
  <si>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</si>
  <si>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</si>
  <si>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</si>
  <si>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</si>
  <si>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</si>
  <si>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</si>
  <si>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</si>
  <si>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</si>
  <si>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</si>
  <si>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</si>
  <si>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</si>
  <si>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</si>
  <si>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</si>
  <si>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</si>
  <si>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</si>
  <si>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</si>
  <si>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</si>
  <si>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</si>
  <si>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</si>
  <si>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</si>
  <si>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</si>
  <si>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</si>
  <si>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</si>
  <si>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</si>
  <si>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</si>
  <si>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</si>
  <si>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</si>
  <si>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</si>
  <si>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</si>
  <si>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</si>
  <si>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</si>
  <si>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</si>
  <si>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</si>
  <si>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</si>
  <si>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</si>
  <si>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</si>
  <si>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</si>
  <si>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</si>
  <si>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</si>
  <si>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</si>
  <si>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</si>
  <si>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</si>
  <si>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</si>
  <si>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</si>
  <si>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</si>
  <si>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</si>
  <si>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</si>
  <si>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</si>
  <si>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</si>
  <si>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</si>
  <si>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</si>
  <si>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</si>
  <si>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</si>
  <si>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</si>
  <si>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</si>
  <si>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</si>
  <si>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</si>
  <si>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</si>
  <si>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</si>
  <si>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</si>
  <si>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</si>
  <si>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</si>
  <si>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</si>
  <si>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</si>
  <si>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</si>
  <si>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</si>
  <si>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</si>
  <si>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</si>
  <si>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</si>
  <si>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</si>
  <si>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</si>
  <si>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</si>
  <si>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</si>
  <si>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</si>
  <si>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</si>
  <si>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</si>
  <si>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</si>
  <si>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</si>
  <si>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</si>
  <si>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</si>
  <si>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</si>
  <si>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</si>
  <si>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</si>
  <si>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</si>
  <si>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</si>
  <si>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</si>
  <si>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</si>
  <si>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</si>
  <si>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</si>
  <si>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</si>
  <si>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</si>
  <si>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</si>
  <si>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</si>
  <si>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</si>
  <si>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</si>
  <si>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</si>
  <si>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</si>
  <si>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</si>
  <si>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</si>
  <si>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</si>
  <si>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</si>
  <si>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</si>
  <si>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</si>
  <si>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</si>
  <si>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</si>
  <si>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</si>
  <si>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</si>
  <si>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</si>
  <si>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</si>
  <si>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</si>
  <si>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</si>
  <si>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</si>
  <si>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</si>
  <si>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</si>
  <si>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</si>
  <si>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</si>
  <si>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</si>
  <si>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</si>
  <si>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</si>
  <si>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</si>
  <si>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</si>
  <si>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</si>
  <si>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</si>
  <si>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</si>
  <si>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</si>
  <si>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</si>
  <si>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</si>
  <si>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</si>
  <si>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</si>
  <si>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</si>
  <si>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</si>
  <si>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</si>
  <si>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</si>
  <si>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</si>
  <si>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</si>
  <si>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</si>
  <si>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</si>
  <si>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</si>
  <si>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</si>
  <si>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</si>
  <si>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</si>
  <si>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</si>
  <si>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</si>
  <si>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</si>
  <si>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</si>
  <si>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</si>
  <si>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</si>
  <si>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</si>
  <si>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</si>
  <si>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</si>
  <si>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</si>
  <si>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</si>
  <si>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</si>
  <si>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</si>
  <si>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</si>
  <si>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</si>
  <si>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</si>
  <si>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</si>
  <si>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</si>
  <si>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</si>
  <si>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</si>
  <si>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</si>
  <si>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</si>
  <si>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</si>
  <si>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</si>
  <si>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</si>
  <si>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</si>
  <si>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</si>
  <si>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</si>
  <si>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</si>
  <si>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</si>
  <si>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</si>
  <si>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</si>
  <si>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</si>
  <si>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</si>
  <si>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</si>
  <si>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</si>
  <si>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</si>
  <si>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</si>
  <si>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</si>
  <si>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</si>
  <si>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</si>
  <si>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</si>
  <si>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</si>
  <si>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</si>
  <si>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</si>
  <si>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</si>
  <si>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</si>
  <si>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</si>
  <si>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</si>
  <si>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</si>
  <si>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</si>
  <si>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</si>
  <si>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</si>
  <si>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</si>
  <si>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</si>
  <si>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</si>
  <si>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</si>
  <si>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</si>
  <si>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</si>
  <si>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</si>
  <si>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</si>
  <si>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</si>
  <si>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</si>
  <si>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</si>
  <si>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</si>
  <si>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</si>
  <si>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</si>
  <si>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</si>
  <si>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</si>
  <si>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</si>
  <si>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</si>
  <si>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</si>
  <si>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</si>
  <si>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</si>
  <si>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</si>
  <si>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</si>
  <si>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</si>
  <si>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</si>
  <si>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</si>
  <si>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</si>
  <si>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</si>
  <si>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</si>
  <si>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</si>
  <si>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</si>
  <si>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</si>
  <si>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</si>
  <si>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</si>
  <si>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</si>
  <si>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</si>
  <si>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</si>
  <si>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</si>
  <si>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</si>
  <si>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</si>
  <si>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</si>
  <si>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</si>
  <si>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</si>
  <si>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</si>
  <si>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</si>
  <si>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</si>
  <si>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</si>
  <si>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</si>
  <si>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</si>
  <si>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</si>
  <si>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</si>
  <si>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</si>
  <si>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</si>
  <si>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</si>
  <si>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</si>
  <si>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</si>
  <si>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</si>
  <si>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</si>
  <si>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</si>
  <si>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</si>
  <si>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</si>
  <si>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</si>
  <si>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</si>
  <si>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</si>
  <si>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</si>
  <si>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</si>
  <si>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</si>
  <si>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</si>
  <si>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</si>
  <si>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</si>
  <si>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</si>
  <si>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</si>
  <si>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</si>
  <si>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</si>
  <si>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</si>
  <si>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</si>
  <si>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</si>
  <si>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</si>
  <si>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</si>
  <si>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</si>
  <si>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</si>
  <si>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</si>
  <si>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</si>
  <si>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</si>
  <si>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</si>
  <si>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</si>
  <si>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</si>
  <si>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</si>
  <si>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</si>
  <si>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</si>
  <si>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</si>
  <si>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</si>
  <si>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</si>
  <si>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</si>
  <si>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</si>
  <si>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</si>
  <si>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</si>
  <si>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</si>
  <si>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</si>
  <si>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</si>
  <si>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</si>
  <si>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</si>
  <si>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</si>
  <si>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</si>
  <si>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</si>
  <si>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</si>
  <si>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</si>
  <si>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</si>
  <si>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</si>
  <si>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</si>
  <si>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</si>
  <si>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</si>
  <si>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</si>
  <si>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</si>
  <si>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</si>
  <si>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</si>
  <si>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</si>
  <si>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</si>
  <si>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</si>
  <si>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</si>
  <si>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</si>
  <si>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</si>
  <si>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</si>
  <si>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</si>
  <si>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</si>
  <si>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</si>
  <si>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</si>
  <si>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</si>
  <si>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</si>
  <si>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</si>
  <si>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</si>
  <si>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</si>
  <si>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</si>
  <si>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</si>
  <si>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</si>
  <si>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</si>
  <si>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</si>
  <si>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</si>
  <si>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</si>
  <si>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</si>
  <si>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</si>
  <si>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</si>
  <si>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</si>
  <si>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</si>
  <si>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</si>
  <si>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</si>
  <si>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</si>
  <si>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</si>
  <si>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</si>
  <si>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</si>
  <si>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</si>
  <si>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</si>
  <si>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</si>
  <si>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</si>
  <si>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</si>
  <si>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</si>
  <si>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</si>
  <si>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</si>
  <si>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</si>
  <si>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</si>
  <si>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</si>
  <si>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</si>
  <si>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</si>
  <si>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</si>
  <si>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</si>
  <si>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</si>
  <si>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</si>
  <si>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</si>
  <si>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</si>
  <si>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</si>
  <si>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</si>
  <si>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</si>
  <si>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</si>
  <si>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</si>
  <si>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</si>
  <si>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</si>
  <si>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</si>
  <si>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</si>
  <si>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</si>
  <si>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</si>
  <si>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</si>
  <si>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</si>
  <si>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</si>
  <si>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</si>
  <si>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</si>
  <si>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</si>
  <si>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</si>
  <si>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</si>
  <si>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</si>
  <si>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</si>
  <si>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</si>
  <si>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</si>
  <si>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</si>
  <si>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</si>
  <si>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</si>
  <si>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</si>
  <si>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</si>
  <si>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</si>
  <si>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</si>
  <si>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</si>
  <si>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</si>
  <si>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</si>
  <si>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</si>
  <si>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</si>
  <si>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</si>
  <si>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</si>
  <si>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</si>
  <si>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</si>
  <si>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</si>
  <si>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</si>
  <si>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</si>
  <si>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</si>
  <si>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</si>
  <si>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</si>
  <si>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</si>
  <si>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</si>
  <si>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</si>
  <si>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</si>
  <si>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</si>
  <si>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</si>
  <si>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</si>
  <si>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</si>
  <si>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</si>
  <si>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</si>
  <si>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</si>
  <si>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</si>
  <si>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</si>
  <si>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</si>
  <si>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</si>
  <si>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</si>
  <si>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</si>
  <si>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</si>
  <si>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</si>
  <si>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</si>
  <si>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</si>
  <si>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</si>
  <si>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</si>
  <si>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</si>
  <si>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</si>
  <si>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</si>
  <si>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</si>
  <si>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</si>
  <si>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</si>
  <si>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</si>
  <si>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</si>
  <si>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</si>
  <si>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</si>
  <si>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</si>
  <si>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</si>
  <si>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</si>
  <si>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</si>
  <si>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</si>
  <si>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</si>
  <si>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</si>
  <si>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</si>
  <si>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</si>
  <si>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</si>
  <si>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</si>
  <si>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</si>
  <si>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</si>
  <si>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</si>
  <si>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</si>
  <si>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</si>
  <si>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</si>
  <si>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</si>
  <si>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</si>
  <si>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</si>
  <si>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</si>
  <si>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</si>
  <si>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</si>
  <si>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</si>
  <si>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</si>
  <si>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</si>
  <si>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</si>
  <si>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</si>
  <si>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</si>
  <si>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</si>
  <si>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</si>
  <si>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</si>
  <si>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</si>
  <si>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</si>
  <si>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</si>
  <si>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</si>
  <si>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</si>
  <si>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</si>
  <si>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</si>
  <si>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</si>
  <si>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</si>
  <si>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</si>
  <si>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</si>
  <si>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</si>
  <si>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</si>
  <si>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</si>
  <si>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</si>
  <si>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</si>
  <si>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</si>
  <si>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</si>
  <si>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</si>
  <si>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</si>
  <si>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</si>
  <si>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</si>
  <si>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</si>
  <si>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</si>
  <si>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</si>
  <si>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</si>
  <si>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</si>
  <si>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</si>
  <si>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</si>
  <si>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</si>
  <si>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</si>
  <si>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</si>
  <si>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</si>
  <si>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</si>
  <si>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</si>
  <si>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</si>
  <si>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</si>
  <si>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</si>
  <si>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</si>
  <si>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</si>
  <si>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</si>
  <si>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</si>
  <si>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</si>
  <si>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</si>
  <si>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</si>
  <si>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</si>
  <si>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</si>
  <si>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</si>
  <si>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</si>
  <si>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</si>
  <si>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</si>
  <si>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</si>
  <si>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</si>
  <si>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</si>
  <si>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</si>
  <si>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</si>
  <si>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</si>
  <si>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</si>
  <si>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</si>
  <si>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</si>
  <si>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</si>
  <si>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</si>
  <si>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</si>
  <si>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</si>
  <si>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</si>
  <si>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</si>
  <si>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</si>
  <si>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</si>
  <si>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</si>
  <si>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</si>
  <si>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</si>
  <si>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</si>
  <si>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</si>
  <si>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</si>
  <si>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</si>
  <si>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</si>
  <si>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</si>
  <si>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</si>
  <si>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</si>
  <si>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</si>
  <si>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</si>
  <si>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</si>
  <si>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</si>
  <si>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</si>
  <si>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</si>
  <si>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</si>
  <si>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</si>
  <si>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</si>
  <si>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</si>
  <si>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</si>
  <si>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</si>
  <si>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</si>
  <si>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</si>
  <si>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</si>
  <si>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</si>
  <si>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</si>
  <si>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</si>
  <si>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</si>
  <si>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</si>
  <si>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</si>
  <si>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</si>
  <si>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</si>
  <si>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</si>
  <si>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</si>
  <si>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</si>
  <si>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</si>
  <si>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</si>
  <si>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</si>
  <si>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</si>
  <si>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</si>
  <si>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</si>
  <si>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</si>
  <si>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</si>
  <si>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</si>
  <si>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</si>
  <si>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</si>
  <si>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</si>
  <si>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</si>
  <si>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</si>
  <si>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</si>
  <si>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</si>
  <si>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</si>
  <si>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</si>
  <si>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</si>
  <si>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</si>
  <si>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</si>
  <si>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</si>
  <si>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</si>
  <si>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</si>
  <si>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</si>
  <si>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</si>
  <si>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</si>
  <si>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</si>
  <si>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</si>
  <si>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</si>
  <si>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</si>
  <si>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</si>
  <si>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</si>
  <si>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</si>
  <si>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</si>
  <si>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</si>
  <si>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</si>
  <si>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</si>
  <si>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</si>
  <si>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</si>
  <si>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</si>
  <si>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</si>
  <si>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</si>
  <si>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</si>
  <si>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</si>
  <si>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</si>
  <si>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</si>
  <si>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</si>
  <si>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</si>
  <si>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</si>
  <si>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</si>
  <si>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</si>
  <si>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</si>
  <si>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</si>
  <si>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</si>
  <si>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</si>
  <si>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</si>
  <si>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</si>
  <si>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</si>
  <si>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</si>
  <si>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</si>
  <si>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</si>
  <si>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</si>
  <si>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</si>
  <si>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</si>
  <si>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</si>
  <si>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</si>
  <si>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</si>
  <si>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</si>
  <si>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</si>
  <si>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</si>
  <si>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</si>
  <si>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</si>
  <si>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</si>
  <si>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</si>
  <si>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</si>
  <si>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</si>
  <si>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</si>
  <si>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</si>
  <si>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</si>
  <si>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</si>
  <si>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</si>
  <si>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</si>
  <si>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</si>
  <si>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</si>
  <si>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</si>
  <si>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</si>
  <si>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</si>
  <si>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</si>
  <si>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</si>
  <si>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</si>
  <si>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</si>
  <si>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</si>
  <si>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</si>
  <si>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</si>
  <si>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</si>
  <si>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</si>
  <si>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</si>
  <si>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</si>
  <si>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</si>
  <si>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</si>
  <si>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</si>
  <si>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</si>
  <si>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</si>
  <si>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</si>
  <si>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</si>
  <si>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</si>
  <si>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</si>
  <si>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</si>
  <si>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</si>
  <si>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</si>
  <si>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</si>
  <si>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</si>
  <si>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</si>
  <si>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</si>
  <si>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</si>
  <si>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</si>
  <si>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</si>
  <si>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</si>
  <si>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</si>
  <si>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</si>
  <si>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</si>
  <si>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</si>
  <si>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</si>
  <si>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</si>
  <si>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</si>
  <si>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</si>
  <si>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</si>
  <si>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</si>
  <si>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</si>
  <si>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</si>
  <si>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</si>
  <si>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</si>
  <si>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</si>
  <si>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</si>
  <si>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</si>
  <si>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</si>
  <si>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</si>
  <si>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</si>
  <si>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</si>
  <si>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</si>
  <si>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</si>
  <si>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</si>
  <si>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</si>
  <si>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</si>
  <si>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</si>
  <si>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</si>
  <si>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</si>
  <si>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</si>
  <si>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</si>
  <si>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</si>
  <si>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</si>
  <si>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</si>
  <si>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</si>
  <si>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</si>
  <si>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</si>
  <si>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</si>
  <si>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</si>
  <si>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</si>
  <si>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</si>
  <si>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</si>
  <si>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</si>
  <si>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</si>
  <si>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</si>
  <si>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</si>
  <si>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</si>
  <si>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</si>
  <si>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</si>
  <si>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</si>
  <si>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</si>
  <si>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</si>
  <si>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</si>
  <si>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</si>
  <si>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</si>
  <si>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</si>
  <si>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</si>
  <si>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</si>
  <si>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</si>
  <si>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</si>
  <si>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</si>
  <si>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</si>
  <si>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</si>
  <si>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</si>
  <si>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</si>
  <si>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</si>
  <si>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</si>
  <si>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</si>
  <si>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</si>
  <si>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</si>
  <si>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</si>
  <si>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</si>
  <si>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</si>
  <si>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</si>
  <si>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</si>
  <si>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</si>
  <si>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</si>
  <si>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</si>
  <si>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</si>
  <si>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</si>
  <si>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</si>
  <si>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</si>
  <si>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</si>
  <si>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</si>
  <si>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</si>
  <si>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</si>
  <si>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</si>
  <si>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</si>
  <si>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</si>
  <si>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</si>
  <si>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</si>
  <si>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</si>
  <si>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</si>
  <si>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</si>
  <si>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</si>
  <si>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</si>
  <si>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</si>
  <si>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</si>
  <si>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</si>
  <si>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</si>
  <si>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</si>
  <si>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</si>
  <si>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</si>
  <si>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</si>
  <si>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</si>
  <si>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</si>
  <si>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</si>
  <si>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</si>
  <si>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</si>
  <si>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</si>
  <si>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</si>
  <si>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</si>
  <si>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</si>
  <si>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</si>
  <si>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</si>
  <si>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</si>
  <si>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</si>
  <si>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</si>
  <si>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</si>
  <si>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</si>
  <si>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</si>
  <si>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</si>
  <si>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</si>
  <si>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</si>
  <si>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</si>
  <si>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</si>
  <si>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</si>
  <si>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</si>
  <si>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</si>
  <si>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</si>
  <si>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</si>
  <si>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</si>
  <si>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</si>
  <si>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</si>
  <si>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</si>
  <si>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</si>
  <si>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</si>
  <si>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</si>
  <si>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</si>
  <si>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</si>
  <si>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</si>
  <si>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</si>
  <si>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</si>
  <si>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</si>
  <si>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</si>
  <si>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</si>
  <si>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</si>
  <si>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</si>
  <si>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</si>
  <si>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</si>
  <si>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</si>
  <si>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</si>
  <si>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</si>
  <si>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</si>
  <si>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</si>
  <si>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</si>
  <si>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</si>
  <si>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</si>
  <si>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</si>
  <si>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</si>
  <si>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</si>
  <si>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</si>
  <si>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</si>
  <si>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</si>
  <si>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</si>
  <si>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</si>
  <si>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</si>
  <si>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</si>
  <si>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</si>
  <si>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</si>
  <si>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</si>
  <si>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</si>
  <si>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</si>
  <si>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</si>
  <si>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</si>
  <si>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</si>
  <si>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</si>
  <si>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</si>
  <si>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</si>
  <si>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</si>
  <si>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</si>
  <si>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</si>
  <si>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</si>
  <si>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</si>
  <si>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</si>
  <si>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</si>
  <si>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</si>
  <si>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</si>
  <si>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</si>
  <si>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</si>
  <si>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</si>
  <si>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</si>
  <si>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</si>
  <si>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</si>
  <si>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</si>
  <si>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</si>
  <si>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</si>
  <si>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</si>
  <si>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</si>
  <si>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</si>
  <si>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</si>
  <si>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</si>
  <si>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</si>
  <si>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</si>
  <si>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</si>
  <si>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</si>
  <si>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</si>
  <si>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</si>
  <si>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</si>
  <si>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</si>
  <si>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</si>
  <si>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</si>
  <si>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</si>
  <si>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</si>
  <si>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</si>
  <si>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</si>
  <si>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</si>
  <si>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</si>
  <si>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</si>
  <si>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</si>
  <si>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</si>
  <si>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</si>
  <si>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</si>
  <si>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</si>
  <si>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</si>
  <si>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</si>
  <si>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</si>
  <si>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</si>
  <si>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</si>
  <si>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</si>
  <si>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</si>
  <si>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</si>
  <si>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</si>
  <si>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</si>
  <si>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</si>
  <si>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</si>
  <si>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</si>
  <si>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</si>
  <si>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</si>
  <si>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</si>
  <si>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</si>
  <si>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</si>
  <si>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</si>
  <si>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</si>
  <si>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</si>
  <si>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</si>
  <si>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</si>
  <si>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</si>
  <si>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</si>
  <si>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</si>
  <si>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</si>
  <si>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</si>
  <si>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</si>
  <si>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</si>
  <si>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</si>
  <si>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</si>
  <si>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</si>
  <si>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</si>
  <si>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</si>
  <si>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</si>
  <si>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</si>
  <si>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</si>
  <si>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</si>
  <si>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</si>
  <si>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</si>
  <si>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</si>
  <si>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</si>
  <si>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</si>
  <si>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</si>
  <si>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</si>
  <si>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</si>
  <si>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</si>
  <si>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</si>
  <si>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</si>
  <si>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</si>
  <si>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</si>
  <si>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</si>
  <si>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</si>
  <si>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</si>
  <si>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</si>
  <si>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</si>
  <si>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</si>
  <si>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</si>
  <si>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</si>
  <si>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</si>
  <si>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</si>
  <si>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</si>
  <si>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</si>
  <si>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</si>
  <si>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</si>
  <si>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</si>
  <si>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</si>
  <si>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</si>
  <si>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</si>
  <si>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</si>
  <si>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</si>
  <si>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</si>
  <si>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</si>
  <si>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</si>
  <si>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</si>
  <si>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</si>
  <si>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</si>
  <si>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</si>
  <si>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</si>
  <si>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</si>
  <si>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</si>
  <si>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</si>
  <si>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</si>
  <si>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</si>
  <si>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</si>
  <si>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</si>
  <si>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</si>
  <si>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</si>
  <si>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</si>
  <si>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</si>
  <si>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</si>
  <si>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</si>
  <si>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</si>
  <si>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</si>
  <si>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</si>
  <si>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</si>
  <si>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</si>
  <si>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</si>
  <si>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</si>
  <si>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</si>
  <si>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</si>
  <si>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</si>
  <si>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</si>
  <si>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</si>
  <si>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</si>
  <si>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</si>
  <si>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</si>
  <si>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</si>
  <si>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</si>
  <si>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</si>
  <si>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</si>
  <si>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</si>
  <si>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</si>
  <si>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</si>
  <si>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</si>
  <si>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</si>
  <si>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</si>
  <si>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</si>
  <si>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</si>
  <si>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</si>
  <si>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</si>
  <si>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</si>
  <si>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</si>
  <si>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</si>
  <si>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</si>
  <si>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</si>
  <si>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</si>
  <si>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</si>
  <si>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</si>
  <si>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</si>
  <si>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</si>
  <si>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</si>
  <si>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</si>
  <si>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</si>
  <si>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</si>
  <si>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</si>
  <si>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</si>
  <si>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</si>
  <si>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</si>
  <si>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</si>
  <si>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</si>
  <si>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</si>
  <si>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</si>
  <si>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</si>
  <si>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</si>
  <si>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</si>
  <si>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</si>
  <si>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</si>
  <si>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</si>
  <si>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</si>
  <si>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</si>
  <si>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</si>
  <si>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</si>
  <si>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</si>
  <si>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</si>
  <si>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</si>
  <si>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</si>
  <si>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</si>
  <si>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</si>
  <si>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</si>
  <si>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</si>
  <si>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</si>
  <si>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</si>
  <si>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</si>
  <si>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</si>
  <si>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</si>
  <si>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</si>
  <si>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</si>
  <si>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</si>
  <si>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</si>
  <si>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</si>
  <si>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</si>
  <si>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</si>
  <si>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</si>
  <si>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</si>
  <si>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</si>
  <si>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</si>
  <si>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</si>
  <si>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</si>
  <si>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</si>
  <si>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</si>
  <si>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</si>
  <si>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</si>
  <si>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</si>
  <si>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</si>
  <si>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</si>
  <si>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</si>
  <si>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</si>
  <si>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</si>
  <si>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</si>
  <si>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</si>
  <si>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</si>
  <si>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</si>
  <si>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</si>
  <si>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</si>
  <si>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</si>
  <si>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</si>
  <si>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</si>
  <si>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</si>
  <si>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</si>
  <si>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</si>
  <si>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</si>
  <si>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</si>
  <si>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</si>
  <si>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</si>
  <si>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</si>
  <si>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</si>
  <si>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</si>
  <si>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</si>
  <si>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</si>
  <si>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</si>
  <si>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</si>
  <si>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</si>
  <si>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</si>
  <si>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</si>
  <si>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</si>
  <si>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</si>
  <si>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</si>
  <si>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</si>
  <si>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</si>
  <si>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</si>
  <si>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</si>
  <si>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</si>
  <si>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</si>
  <si>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</si>
  <si>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</si>
  <si>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</si>
  <si>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</si>
  <si>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</si>
  <si>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</si>
  <si>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</si>
  <si>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</si>
  <si>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</si>
  <si>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</si>
  <si>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</si>
  <si>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</si>
  <si>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</si>
  <si>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</si>
  <si>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</si>
  <si>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</si>
  <si>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</si>
  <si>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</si>
  <si>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</si>
  <si>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</si>
  <si>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</si>
  <si>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</si>
  <si>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</si>
  <si>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</si>
  <si>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</si>
  <si>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</si>
  <si>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</si>
  <si>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</si>
  <si>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</si>
  <si>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</si>
  <si>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</si>
  <si>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</si>
  <si>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</si>
  <si>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</si>
  <si>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</si>
  <si>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</si>
  <si>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</si>
  <si>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</si>
  <si>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</si>
  <si>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</si>
  <si>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</si>
  <si>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</si>
  <si>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</si>
  <si>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</si>
  <si>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</si>
  <si>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</si>
  <si>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</si>
  <si>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</si>
  <si>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</si>
  <si>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</si>
  <si>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</si>
  <si>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</si>
  <si>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</si>
  <si>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</si>
  <si>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</si>
  <si>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</si>
  <si>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</si>
  <si>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</si>
  <si>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</si>
  <si>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</si>
  <si>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</si>
  <si>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</si>
  <si>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</si>
  <si>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</si>
  <si>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</si>
  <si>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</si>
  <si>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</si>
  <si>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</si>
  <si>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</si>
  <si>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</si>
  <si>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</si>
  <si>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</si>
  <si>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</si>
  <si>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</si>
  <si>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</si>
  <si>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</si>
  <si>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</si>
  <si>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</si>
  <si>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</si>
  <si>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</si>
  <si>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</si>
  <si>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</si>
  <si>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</si>
  <si>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</si>
  <si>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</si>
  <si>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</si>
  <si>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</si>
  <si>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</si>
  <si>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</si>
  <si>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</si>
  <si>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</si>
  <si>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</si>
  <si>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</si>
  <si>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</si>
  <si>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</si>
  <si>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</si>
  <si>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</si>
  <si>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</si>
  <si>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</si>
  <si>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</si>
  <si>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</si>
  <si>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</si>
  <si>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</si>
  <si>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</si>
  <si>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</si>
  <si>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</si>
  <si>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</si>
  <si>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</si>
  <si>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</si>
  <si>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</si>
  <si>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</si>
  <si>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</si>
  <si>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</si>
  <si>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</si>
  <si>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</si>
  <si>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</si>
  <si>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</si>
  <si>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</si>
  <si>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</si>
  <si>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</si>
  <si>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</si>
  <si>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</si>
  <si>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</si>
  <si>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</si>
  <si>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</si>
  <si>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</si>
  <si>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</si>
  <si>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</si>
  <si>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</si>
  <si>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</si>
  <si>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</si>
  <si>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</si>
  <si>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</si>
  <si>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</si>
  <si>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</si>
  <si>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</si>
  <si>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</si>
  <si>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</si>
  <si>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</si>
  <si>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</si>
  <si>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</si>
  <si>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</si>
  <si>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</si>
  <si>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</si>
  <si>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</si>
  <si>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</si>
  <si>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</si>
  <si>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</si>
  <si>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</si>
  <si>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</si>
  <si>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</si>
  <si>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</si>
  <si>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</si>
  <si>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</si>
  <si>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</si>
  <si>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</si>
  <si>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</si>
  <si>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</si>
  <si>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</si>
  <si>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</si>
  <si>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</si>
  <si>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</si>
  <si>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</si>
  <si>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</si>
  <si>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</si>
  <si>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</si>
  <si>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</si>
  <si>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</si>
  <si>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</si>
  <si>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</si>
  <si>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</si>
  <si>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</si>
  <si>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</si>
  <si>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</si>
  <si>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</si>
  <si>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</si>
  <si>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</si>
  <si>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</si>
  <si>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</si>
  <si>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</si>
  <si>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</si>
  <si>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</si>
  <si>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</si>
  <si>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</si>
  <si>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</si>
  <si>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</si>
  <si>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</si>
  <si>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</si>
  <si>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</si>
  <si>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</si>
  <si>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</si>
  <si>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</si>
  <si>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</si>
  <si>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</si>
  <si>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</si>
  <si>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</si>
  <si>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</si>
  <si>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</si>
  <si>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</si>
  <si>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</si>
  <si>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</si>
  <si>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</si>
  <si>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</si>
  <si>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</si>
  <si>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</si>
  <si>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</si>
  <si>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</si>
  <si>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</si>
  <si>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</si>
  <si>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</si>
  <si>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</si>
  <si>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</si>
  <si>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</si>
  <si>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</si>
  <si>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</si>
  <si>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</si>
  <si>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</si>
  <si>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</si>
  <si>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</si>
  <si>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</si>
  <si>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</si>
  <si>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</si>
  <si>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</si>
  <si>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</si>
  <si>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</si>
  <si>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</si>
  <si>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</si>
  <si>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</si>
  <si>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</si>
  <si>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</si>
  <si>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</si>
  <si>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</si>
  <si>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</si>
  <si>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</si>
  <si>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</si>
  <si>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</si>
  <si>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</si>
  <si>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</si>
  <si>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</si>
  <si>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</si>
  <si>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</si>
  <si>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</si>
  <si>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</si>
  <si>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</si>
  <si>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</si>
  <si>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</si>
  <si>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</si>
  <si>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</si>
  <si>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</si>
  <si>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</si>
  <si>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</si>
  <si>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</si>
  <si>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</si>
  <si>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</si>
  <si>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</si>
  <si>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</si>
  <si>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</si>
  <si>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</si>
  <si>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</si>
  <si>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</si>
  <si>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</si>
  <si>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</si>
  <si>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</si>
  <si>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</si>
  <si>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</si>
  <si>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</si>
  <si>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</si>
  <si>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</si>
  <si>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</si>
  <si>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</si>
  <si>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</si>
  <si>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</si>
  <si>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</si>
  <si>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</si>
  <si>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</si>
  <si>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</si>
  <si>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</si>
  <si>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</si>
  <si>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</si>
  <si>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</si>
  <si>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</si>
  <si>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</si>
  <si>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</si>
  <si>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</si>
  <si>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</si>
  <si>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</si>
  <si>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</si>
  <si>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</si>
  <si>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</si>
  <si>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</si>
  <si>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</si>
  <si>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</si>
  <si>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</si>
  <si>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</si>
  <si>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</si>
  <si>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</si>
  <si>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</si>
  <si>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</si>
  <si>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</si>
  <si>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</si>
  <si>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</si>
  <si>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</si>
  <si>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</si>
  <si>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</si>
  <si>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</si>
  <si>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</si>
  <si>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</si>
  <si>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</si>
  <si>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</si>
  <si>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</si>
  <si>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</si>
  <si>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</si>
  <si>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</si>
  <si>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</si>
  <si>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</si>
  <si>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</si>
  <si>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</si>
  <si>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</si>
  <si>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</si>
  <si>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</si>
  <si>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</si>
  <si>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</si>
  <si>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</si>
  <si>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</si>
  <si>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</si>
  <si>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</si>
  <si>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</si>
  <si>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</si>
  <si>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</si>
  <si>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</si>
  <si>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</si>
  <si>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</si>
  <si>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</si>
  <si>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</si>
  <si>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</si>
  <si>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</si>
  <si>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</si>
  <si>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</si>
  <si>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</si>
  <si>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</si>
  <si>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</si>
  <si>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</si>
  <si>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</si>
  <si>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</si>
  <si>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</si>
  <si>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</si>
  <si>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</si>
  <si>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</si>
  <si>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</si>
  <si>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</si>
  <si>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</si>
  <si>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</si>
  <si>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</si>
  <si>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</si>
  <si>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</si>
  <si>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</si>
  <si>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</si>
  <si>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</si>
  <si>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</si>
  <si>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</si>
  <si>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</si>
  <si>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</si>
  <si>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</si>
  <si>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</si>
  <si>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</si>
  <si>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</si>
  <si>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</si>
  <si>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</si>
  <si>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</si>
  <si>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</si>
  <si>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</si>
  <si>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</si>
  <si>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</si>
  <si>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</si>
  <si>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</si>
  <si>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</si>
  <si>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</si>
  <si>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</si>
  <si>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</si>
  <si>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</si>
  <si>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</si>
  <si>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</si>
  <si>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</si>
  <si>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</si>
  <si>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</si>
  <si>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</si>
  <si>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</si>
  <si>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</si>
  <si>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</si>
  <si>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</si>
  <si>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</si>
  <si>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</si>
  <si>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</si>
  <si>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</si>
  <si>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</si>
  <si>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</si>
  <si>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</si>
  <si>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</si>
  <si>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</si>
  <si>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</si>
  <si>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</si>
  <si>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</si>
  <si>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</si>
  <si>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</si>
  <si>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</si>
  <si>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</si>
  <si>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</si>
  <si>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</si>
  <si>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</si>
  <si>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</si>
  <si>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</si>
  <si>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</si>
  <si>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</si>
  <si>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</si>
  <si>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</si>
  <si>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</si>
  <si>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</si>
  <si>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</si>
  <si>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</si>
  <si>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</si>
  <si>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</si>
  <si>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</si>
  <si>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</si>
  <si>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</si>
  <si>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</si>
  <si>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</si>
  <si>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</si>
  <si>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</si>
  <si>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</si>
  <si>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</si>
  <si>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</si>
  <si>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</si>
  <si>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</si>
  <si>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</si>
  <si>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</si>
  <si>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</si>
  <si>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</si>
  <si>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</si>
  <si>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</si>
  <si>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</si>
  <si>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</si>
  <si>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</si>
  <si>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</si>
  <si>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</si>
  <si>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</si>
  <si>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</si>
  <si>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</si>
  <si>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</si>
  <si>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</si>
  <si>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</si>
  <si>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</si>
  <si>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</si>
  <si>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</si>
  <si>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</si>
  <si>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</si>
  <si>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</si>
  <si>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</si>
  <si>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</si>
  <si>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</si>
  <si>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</si>
  <si>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</si>
  <si>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</si>
  <si>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</si>
  <si>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</si>
  <si>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</si>
  <si>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</si>
  <si>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</si>
  <si>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</si>
  <si>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</si>
  <si>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</si>
  <si>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</si>
  <si>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</si>
  <si>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</si>
  <si>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</si>
  <si>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</si>
  <si>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</si>
  <si>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</si>
  <si>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</si>
  <si>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</si>
  <si>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</si>
  <si>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</si>
  <si>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</si>
  <si>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</si>
  <si>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</si>
  <si>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</si>
  <si>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</si>
  <si>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</si>
  <si>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</si>
  <si>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</si>
  <si>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</si>
  <si>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</si>
  <si>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</si>
  <si>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</si>
  <si>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</si>
  <si>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</si>
  <si>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</si>
  <si>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</si>
  <si>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</si>
  <si>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</si>
  <si>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</si>
  <si>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</si>
  <si>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</si>
  <si>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</si>
  <si>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</si>
  <si>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</si>
  <si>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</si>
  <si>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</si>
  <si>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</si>
  <si>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</si>
  <si>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</si>
  <si>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</si>
  <si>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</si>
  <si>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</si>
  <si>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</si>
  <si>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</si>
  <si>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</si>
  <si>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</si>
  <si>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</si>
  <si>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</si>
  <si>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</si>
  <si>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</si>
  <si>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</si>
  <si>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</si>
  <si>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</si>
  <si>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</si>
  <si>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</si>
  <si>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</si>
  <si>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</si>
  <si>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</si>
  <si>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</si>
  <si>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</si>
  <si>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</si>
  <si>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</si>
  <si>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</si>
  <si>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</si>
  <si>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</si>
  <si>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</si>
  <si>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</si>
  <si>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</si>
  <si>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</si>
  <si>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</si>
  <si>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</si>
  <si>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</si>
  <si>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</si>
  <si>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</si>
  <si>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</si>
  <si>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</si>
  <si>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</si>
  <si>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</si>
  <si>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</si>
  <si>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</si>
  <si>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</si>
  <si>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</si>
  <si>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</si>
  <si>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</si>
  <si>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</si>
  <si>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</si>
  <si>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</si>
  <si>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</si>
  <si>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</si>
  <si>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</si>
  <si>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</si>
  <si>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</si>
  <si>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</si>
  <si>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</si>
  <si>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</si>
  <si>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</si>
  <si>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</si>
  <si>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</si>
  <si>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</si>
  <si>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</si>
  <si>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</si>
  <si>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</si>
  <si>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</si>
  <si>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</si>
  <si>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</si>
  <si>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</si>
  <si>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</si>
  <si>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</si>
  <si>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</si>
  <si>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</si>
  <si>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</si>
  <si>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</si>
  <si>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</si>
  <si>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</si>
  <si>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</si>
  <si>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</si>
  <si>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</si>
  <si>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</si>
  <si>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</si>
  <si>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</si>
  <si>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</si>
  <si>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</si>
  <si>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</si>
  <si>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</si>
  <si>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</si>
  <si>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</si>
  <si>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</si>
  <si>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</si>
  <si>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</si>
  <si>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</si>
  <si>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</si>
  <si>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</si>
  <si>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</si>
  <si>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</si>
  <si>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</si>
  <si>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</si>
  <si>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</si>
  <si>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</si>
  <si>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</si>
  <si>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</si>
  <si>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</si>
  <si>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</si>
  <si>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</si>
  <si>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</si>
  <si>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</si>
  <si>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</si>
  <si>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</si>
  <si>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</si>
  <si>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</si>
  <si>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</si>
  <si>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</si>
  <si>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</si>
  <si>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</si>
  <si>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</si>
  <si>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</si>
  <si>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</si>
  <si>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</si>
  <si>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</si>
  <si>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</si>
  <si>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</si>
  <si>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</si>
  <si>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</si>
  <si>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</si>
  <si>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</si>
  <si>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</si>
  <si>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</si>
  <si>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</si>
  <si>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</si>
  <si>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</si>
  <si>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</si>
  <si>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</si>
  <si>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</si>
  <si>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</si>
  <si>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</si>
  <si>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</si>
  <si>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</si>
  <si>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</si>
  <si>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</si>
  <si>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</si>
  <si>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</si>
  <si>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</si>
  <si>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</si>
  <si>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</si>
  <si>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</si>
  <si>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</si>
  <si>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</si>
  <si>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</si>
  <si>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</si>
  <si>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</si>
  <si>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</si>
  <si>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</si>
  <si>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</si>
  <si>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</si>
  <si>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</si>
  <si>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</si>
  <si>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</si>
  <si>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</si>
  <si>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</si>
  <si>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</si>
  <si>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</si>
  <si>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</si>
  <si>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</si>
  <si>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</si>
  <si>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</si>
  <si>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</si>
  <si>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</si>
  <si>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</si>
  <si>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</si>
  <si>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</si>
  <si>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</si>
  <si>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</si>
  <si>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</si>
  <si>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</si>
  <si>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</si>
  <si>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</si>
  <si>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</si>
  <si>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</si>
  <si>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</si>
  <si>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</si>
  <si>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</si>
  <si>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</si>
  <si>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</si>
  <si>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</si>
  <si>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</si>
  <si>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</si>
  <si>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</si>
  <si>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</si>
  <si>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</si>
  <si>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</si>
  <si>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</si>
  <si>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</si>
  <si>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</si>
  <si>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</si>
  <si>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</si>
  <si>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</si>
  <si>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</si>
  <si>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</si>
  <si>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</si>
  <si>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</si>
  <si>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</si>
  <si>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</si>
  <si>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</si>
  <si>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</si>
  <si>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</si>
  <si>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</si>
  <si>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</si>
  <si>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</si>
  <si>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</si>
  <si>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</si>
  <si>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</si>
  <si>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</si>
  <si>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</si>
  <si>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</si>
  <si>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</si>
  <si>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</si>
  <si>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</si>
  <si>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</si>
  <si>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</si>
  <si>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</si>
  <si>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</si>
  <si>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</si>
  <si>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</si>
  <si>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</si>
  <si>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</si>
  <si>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</si>
  <si>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</si>
  <si>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</si>
  <si>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</si>
  <si>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</si>
  <si>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</si>
  <si>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</si>
  <si>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</si>
  <si>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</si>
  <si>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</si>
  <si>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</si>
  <si>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</si>
  <si>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</si>
  <si>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</si>
  <si>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</si>
  <si>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</si>
  <si>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</si>
  <si>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</si>
  <si>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</si>
  <si>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</si>
  <si>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</si>
  <si>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</si>
  <si>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</si>
  <si>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</si>
  <si>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</si>
  <si>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</si>
  <si>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</si>
  <si>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</si>
  <si>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</si>
  <si>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</si>
  <si>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</si>
  <si>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</si>
  <si>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</si>
  <si>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</si>
  <si>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</si>
  <si>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</si>
  <si>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</si>
  <si>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</si>
  <si>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</si>
  <si>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</si>
  <si>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</si>
  <si>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</si>
  <si>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</si>
  <si>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</si>
  <si>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</si>
  <si>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</si>
  <si>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</si>
  <si>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</si>
  <si>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</si>
  <si>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</si>
  <si>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</si>
  <si>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</si>
  <si>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</si>
  <si>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</si>
  <si>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</si>
  <si>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</si>
  <si>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</si>
  <si>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</si>
  <si>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</si>
  <si>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</si>
  <si>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</si>
  <si>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</si>
  <si>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</si>
  <si>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</si>
  <si>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</si>
  <si>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</si>
  <si>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</si>
  <si>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</si>
  <si>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</si>
  <si>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</si>
  <si>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</si>
  <si>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</si>
  <si>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</si>
  <si>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</si>
  <si>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</si>
  <si>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</si>
  <si>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</si>
  <si>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</si>
  <si>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</si>
  <si>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</si>
  <si>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</si>
  <si>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</si>
  <si>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</si>
  <si>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</si>
  <si>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</si>
  <si>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</si>
  <si>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</si>
  <si>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</si>
  <si>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</si>
  <si>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</si>
  <si>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</si>
  <si>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</si>
  <si>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</si>
  <si>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</si>
  <si>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</si>
  <si>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</si>
  <si>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</si>
  <si>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</si>
  <si>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</si>
  <si>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</si>
  <si>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</si>
  <si>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</si>
  <si>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</si>
  <si>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</si>
  <si>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</si>
  <si>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</si>
  <si>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</si>
  <si>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</si>
  <si>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</si>
  <si>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</si>
  <si>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</si>
  <si>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</si>
  <si>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</si>
  <si>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</si>
  <si>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</si>
  <si>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</si>
  <si>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</si>
  <si>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</si>
  <si>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</si>
  <si>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</si>
  <si>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</si>
  <si>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</si>
  <si>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</si>
  <si>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</si>
  <si>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</si>
  <si>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</si>
  <si>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</si>
  <si>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</si>
  <si>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</si>
  <si>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</si>
  <si>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</si>
  <si>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</si>
  <si>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</si>
  <si>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</si>
  <si>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</si>
  <si>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</si>
  <si>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</si>
  <si>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</si>
  <si>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</si>
  <si>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</si>
  <si>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</si>
  <si>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</si>
  <si>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</si>
  <si>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</si>
  <si>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</si>
  <si>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</si>
  <si>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</si>
  <si>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</si>
  <si>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</si>
  <si>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</si>
  <si>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</si>
  <si>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</si>
  <si>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</si>
  <si>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</si>
  <si>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</si>
  <si>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</si>
  <si>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</si>
  <si>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</si>
  <si>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</si>
  <si>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</si>
  <si>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</si>
  <si>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</si>
  <si>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</si>
  <si>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</si>
  <si>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</si>
  <si>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</si>
  <si>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</si>
  <si>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</si>
  <si>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</si>
  <si>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</si>
  <si>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</si>
  <si>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</si>
  <si>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</si>
  <si>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</si>
  <si>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</si>
  <si>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</si>
  <si>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</si>
  <si>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</si>
  <si>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</si>
  <si>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</si>
  <si>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</si>
  <si>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</si>
  <si>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</si>
  <si>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</si>
  <si>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</si>
  <si>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</si>
  <si>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</si>
  <si>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</si>
  <si>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</si>
  <si>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</si>
  <si>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</si>
  <si>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</si>
  <si>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</si>
  <si>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</si>
  <si>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</si>
  <si>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</si>
  <si>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</si>
  <si>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</si>
  <si>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</si>
  <si>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</si>
  <si>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</si>
  <si>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</si>
  <si>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</si>
  <si>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</si>
  <si>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</si>
  <si>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</si>
  <si>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</si>
  <si>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</si>
  <si>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</si>
  <si>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</si>
  <si>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</si>
  <si>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</si>
  <si>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</si>
  <si>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</si>
  <si>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</si>
  <si>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</si>
  <si>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</si>
  <si>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</si>
  <si>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</si>
  <si>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</si>
  <si>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</si>
  <si>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</si>
  <si>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</si>
  <si>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</si>
  <si>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</si>
  <si>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</si>
  <si>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</si>
  <si>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</si>
  <si>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</si>
  <si>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</si>
  <si>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</si>
  <si>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</si>
  <si>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</si>
  <si>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</si>
  <si>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</si>
  <si>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</si>
  <si>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</si>
  <si>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</si>
  <si>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</si>
  <si>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</si>
  <si>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</si>
  <si>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</si>
  <si>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</si>
  <si>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</si>
  <si>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</si>
  <si>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</si>
  <si>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</si>
  <si>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</si>
  <si>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</si>
  <si>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</si>
  <si>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</si>
  <si>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</si>
  <si>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</si>
  <si>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</si>
  <si>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</si>
  <si>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</si>
  <si>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</si>
  <si>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</si>
  <si>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</si>
  <si>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</si>
  <si>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</si>
  <si>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</si>
  <si>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</si>
  <si>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</si>
  <si>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</si>
  <si>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</si>
  <si>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</si>
  <si>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</si>
  <si>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</si>
  <si>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</si>
  <si>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</si>
  <si>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</si>
  <si>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</si>
  <si>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</si>
  <si>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</si>
  <si>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</si>
  <si>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</si>
  <si>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</si>
  <si>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</si>
  <si>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</si>
  <si>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</si>
  <si>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</si>
  <si>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</si>
  <si>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</si>
  <si>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</si>
  <si>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</si>
  <si>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</si>
  <si>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</si>
  <si>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</si>
  <si>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</si>
  <si>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</si>
  <si>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</si>
  <si>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</si>
  <si>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</si>
  <si>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</si>
  <si>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</si>
  <si>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</si>
  <si>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</si>
  <si>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</si>
  <si>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</si>
  <si>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</si>
  <si>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</si>
  <si>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</si>
  <si>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</si>
  <si>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</si>
  <si>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</si>
  <si>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</si>
  <si>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</si>
  <si>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</si>
  <si>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</si>
  <si>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</si>
  <si>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</si>
  <si>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</si>
  <si>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</si>
  <si>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</si>
  <si>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</si>
  <si>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</si>
  <si>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</si>
  <si>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</si>
  <si>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</si>
  <si>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</si>
  <si>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</si>
  <si>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</si>
  <si>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</si>
  <si>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</si>
  <si>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</si>
  <si>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</si>
  <si>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</si>
  <si>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</si>
  <si>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</si>
  <si>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</si>
  <si>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</si>
  <si>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</si>
  <si>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</si>
  <si>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</si>
  <si>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</si>
  <si>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</si>
  <si>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</si>
  <si>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</si>
  <si>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</si>
  <si>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</si>
  <si>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</si>
  <si>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</si>
  <si>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</si>
  <si>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</si>
  <si>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</si>
  <si>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</si>
  <si>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</si>
  <si>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</si>
  <si>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</si>
  <si>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</si>
  <si>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</si>
  <si>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</si>
  <si>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</si>
  <si>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</si>
  <si>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</si>
  <si>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</si>
  <si>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</si>
  <si>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</si>
  <si>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</si>
  <si>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</si>
  <si>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</si>
  <si>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</si>
  <si>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</si>
  <si>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</si>
  <si>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</si>
  <si>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</si>
  <si>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</si>
  <si>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</si>
  <si>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</si>
  <si>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</si>
  <si>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</si>
  <si>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</si>
  <si>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</si>
  <si>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</si>
  <si>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</si>
  <si>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</si>
  <si>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</si>
  <si>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</si>
  <si>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</si>
  <si>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</si>
  <si>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</si>
  <si>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</si>
  <si>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</si>
  <si>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</si>
  <si>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</si>
  <si>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</si>
  <si>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</si>
  <si>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</si>
  <si>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</si>
  <si>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</si>
  <si>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</si>
  <si>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</si>
  <si>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</si>
  <si>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</si>
  <si>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</si>
  <si>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</si>
  <si>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</si>
  <si>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</si>
  <si>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</si>
  <si>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</si>
  <si>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</si>
  <si>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</si>
  <si>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</si>
  <si>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</si>
  <si>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</si>
  <si>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</si>
  <si>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</si>
  <si>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</si>
  <si>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</si>
  <si>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</si>
  <si>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</si>
  <si>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</si>
  <si>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</si>
  <si>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</si>
  <si>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</si>
  <si>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</si>
  <si>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</si>
  <si>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</si>
  <si>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</si>
  <si>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</si>
  <si>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</si>
  <si>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</si>
  <si>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</si>
  <si>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</si>
  <si>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</si>
  <si>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</si>
  <si>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</si>
  <si>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</si>
  <si>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</si>
  <si>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</si>
  <si>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</si>
  <si>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</si>
  <si>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</si>
  <si>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</si>
  <si>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</si>
  <si>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</si>
  <si>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</si>
  <si>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</si>
  <si>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</si>
  <si>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</si>
  <si>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</si>
  <si>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</si>
  <si>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</si>
  <si>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</si>
  <si>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</si>
  <si>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</si>
  <si>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</si>
  <si>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</si>
  <si>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</si>
  <si>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</si>
  <si>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</si>
  <si>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</si>
  <si>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</si>
  <si>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</si>
  <si>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</si>
  <si>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</si>
  <si>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</si>
  <si>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</si>
  <si>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</si>
  <si>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</si>
  <si>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</si>
  <si>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</si>
  <si>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</si>
  <si>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</si>
  <si>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</si>
  <si>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</si>
  <si>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</si>
  <si>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</si>
  <si>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</si>
  <si>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</si>
  <si>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</si>
  <si>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</si>
  <si>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</si>
  <si>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</si>
  <si>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</si>
  <si>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</si>
  <si>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</si>
  <si>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</si>
  <si>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</si>
  <si>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</si>
  <si>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</si>
  <si>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</si>
  <si>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</si>
  <si>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</si>
  <si>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</si>
  <si>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</si>
  <si>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</si>
  <si>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</si>
  <si>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</si>
  <si>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</si>
  <si>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</si>
  <si>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</si>
  <si>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</si>
  <si>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</si>
  <si>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</si>
  <si>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</si>
  <si>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</si>
  <si>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</si>
  <si>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</si>
  <si>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</si>
  <si>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</si>
  <si>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</si>
  <si>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</si>
  <si>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</si>
  <si>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</si>
  <si>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</si>
  <si>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</si>
  <si>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</si>
  <si>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</si>
  <si>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</si>
  <si>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</si>
  <si>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</si>
  <si>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</si>
  <si>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</si>
  <si>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</si>
  <si>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</si>
  <si>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</si>
  <si>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</si>
  <si>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</si>
  <si>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</si>
  <si>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</si>
  <si>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</si>
  <si>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</si>
  <si>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</si>
  <si>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</si>
  <si>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</si>
  <si>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</si>
  <si>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</si>
  <si>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</si>
  <si>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</si>
  <si>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</si>
  <si>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</si>
  <si>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</si>
  <si>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</si>
  <si>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</si>
  <si>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</si>
  <si>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</si>
  <si>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</si>
  <si>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</si>
  <si>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</si>
  <si>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</si>
  <si>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</si>
  <si>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</si>
  <si>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</si>
  <si>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</si>
  <si>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</si>
  <si>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</si>
  <si>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</si>
  <si>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</si>
  <si>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</si>
  <si>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</si>
  <si>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</si>
  <si>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</si>
  <si>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</si>
  <si>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</si>
  <si>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</si>
  <si>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</si>
  <si>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</si>
  <si>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</si>
  <si>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</si>
  <si>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</si>
  <si>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</si>
  <si>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</si>
  <si>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</si>
  <si>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</si>
  <si>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</si>
  <si>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</si>
  <si>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</si>
  <si>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</si>
  <si>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</si>
  <si>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</si>
  <si>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</si>
  <si>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</si>
  <si>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</si>
  <si>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</si>
  <si>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</si>
  <si>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</si>
  <si>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</si>
  <si>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</si>
  <si>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</si>
  <si>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</si>
  <si>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</si>
  <si>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</si>
  <si>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</si>
  <si>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</si>
  <si>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</si>
  <si>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</si>
  <si>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</si>
  <si>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</si>
  <si>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</si>
  <si>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</si>
  <si>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</si>
  <si>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</si>
  <si>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</si>
  <si>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</si>
  <si>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</si>
  <si>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</si>
  <si>
    <t>PCM-20251018-00001997</t>
  </si>
  <si>
    <t xml:space="preserve">team informed to check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</si>
</sst>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tabSelected="1" workbookViewId="0">
      <selection activeCell="D8" sqref="D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285.94371574073739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5.4484032407344785</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45948.892141666664</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45948.892141666664</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45948.892141666664</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45948.892141666664</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45948.892141666664</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45948.892141666664</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45948.892141666664</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45948.892141666664</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45948.892141666664</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45948.892141666664</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45948.892141666664</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45948.892141666664</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45948.892141666664</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45948.892141666664</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45948.892141666664</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45948.892141666664</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45948.892141666664</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45948.892141666664</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45948.892141666664</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45948.892141666664</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45948.892141666664</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45948.892141666664</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45948.892141666664</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45948.892141666664</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45948.892141666664</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45948.892141666664</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45948.892141666664</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45948.892141666664</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45948.892141666664</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45948.892141666664</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45948.892141666664</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45948.892141666664</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45948.892141666664</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45948.892141666664</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45948.892141666664</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45948.892141666664</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45948.892141666664</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45948.892141666664</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45948.892141666664</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45948.892141666664</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45948.892141666664</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45948.892141666664</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45948.892141666664</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45948.892141666664</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45948.892141666664</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45948.892141666664</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45948.892141666664</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45948.892141666664</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45948.892141666664</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45948.892141666664</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45948.892141666664</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45948.892141666664</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45948.892141666664</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45948.892141666664</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45948.892141666664</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45948.892141666664</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45948.892141666664</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45948.892141666664</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45948.892141666664</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45948.892141666664</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45948.892141666664</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45948.892141666664</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45948.892141666664</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45948.892141666664</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45948.892141666664</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45948.892141666664</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45948.892141666664</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45948.892141666664</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45948.892141666664</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45948.892141666664</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45948.892141666664</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45948.892141666664</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45948.892141666664</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45948.892141666664</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45948.892141666664</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45948.892141666664</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45948.892141666664</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45948.892141666664</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45948.892141666664</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45948.892141666664</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45948.892141666664</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45948.892141666664</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45948.892141666664</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45948.892141666664</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45948.892141666664</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45948.892141666664</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45948.892141666664</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45948.892141666664</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45948.892141666664</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45948.892141666664</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45948.892141666664</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45948.892141666664</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45948.892141666664</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45948.892141666664</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45948.892141666664</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45948.892141666664</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45948.892141666664</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45948.892141666664</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45948.892141666664</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45948.892141666664</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45948.892141666664</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45948.892141666664</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45948.892141666664</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45948.892141666664</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45948.892141666664</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45948.892141666664</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DE6918F6-EA77-4972-9149-B64E3D18767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142.16505833333213</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123.89230370370205</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4.3963662036985625</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39057</v>
      </c>
      <c r="B6" s="18" t="str">
        <f>IFERROR(VLOOKUP(D6,DB!A:K,11,0),"")</f>
        <v>R2</v>
      </c>
      <c r="C6" s="18">
        <v>1</v>
      </c>
      <c r="D6" s="18" t="s">
        <v>25600</v>
      </c>
      <c r="E6" s="116"/>
      <c r="F6" s="117"/>
      <c r="G6" s="118">
        <f ca="1">IFERROR(NOW()-F6,"-")</f>
        <v>45948.892141666664</v>
      </c>
      <c r="H6" s="117">
        <v>45948.740902777776</v>
      </c>
      <c r="I6" s="18" t="str">
        <f>IFERROR(VLOOKUP(D6,DB!A:F,6,0),"")</f>
        <v>Generator-SG</v>
      </c>
      <c r="J6" s="18" t="str">
        <f>IFERROR(VLOOKUP(D6,DB!A:G,7,0),"")</f>
        <v>Vandalized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45948.892141666664</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45948.892141666664</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45948.892141666664</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45948.892141666664</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45948.892141666664</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45948.892141666664</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45948.892141666664</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45948.892141666664</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45948.892141666664</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45948.892141666664</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45948.892141666664</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45948.892141666664</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45948.892141666664</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45948.892141666664</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45948.892141666664</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45948.892141666664</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45948.892141666664</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45948.892141666664</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45948.892141666664</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45948.892141666664</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45948.892141666664</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45948.892141666664</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45948.892141666664</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45948.892141666664</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45948.892141666664</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45948.892141666664</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45948.892141666664</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45948.892141666664</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45948.892141666664</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45948.892141666664</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45948.892141666664</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45948.892141666664</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45948.892141666664</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45948.892141666664</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45948.892141666664</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45948.892141666664</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45948.892141666664</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45948.892141666664</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45948.892141666664</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45948.892141666664</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45948.892141666664</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45948.892141666664</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45948.892141666664</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45948.892141666664</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45948.892141666664</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45948.892141666664</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45948.892141666664</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45948.892141666664</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45948.892141666664</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45948.892141666664</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45948.892141666664</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45948.892141666664</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45948.892141666664</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45948.892141666664</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45948.892141666664</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45948.892141666664</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45948.892141666664</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45948.892141666664</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45948.892141666664</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45948.892141666664</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45948.892141666664</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45948.892141666664</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45948.892141666664</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45948.892141666664</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45948.892141666664</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45948.892141666664</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45948.892141666664</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45948.892141666664</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45948.892141666664</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45948.892141666664</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45948.892141666664</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45948.892141666664</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45948.892141666664</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45948.892141666664</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45948.892141666664</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45948.892141666664</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45948.892141666664</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45948.892141666664</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45948.892141666664</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45948.892141666664</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45948.892141666664</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45948.892141666664</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45948.892141666664</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45948.892141666664</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45948.892141666664</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45948.892141666664</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45948.892141666664</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45948.892141666664</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45948.892141666664</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45948.892141666664</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45948.892141666664</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45948.892141666664</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45948.892141666664</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5170</v>
      </c>
      <c r="E2" s="18"/>
      <c r="F2" s="20"/>
      <c r="G2" s="21">
        <f t="shared" ref="G2:G46" ca="1" si="0">IFERROR(NOW()-F2,"-")</f>
        <v>45948.892141666664</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5209</v>
      </c>
      <c r="E3" s="18"/>
      <c r="F3" s="20"/>
      <c r="G3" s="21">
        <f t="shared" ca="1" si="0"/>
        <v>45948.892141666664</v>
      </c>
      <c r="H3" s="22"/>
      <c r="I3" s="19" t="str">
        <f>IFERROR(VLOOKUP(D3,DB!A:F,6,0),"")</f>
        <v>SCECO-Rental-Genset</v>
      </c>
      <c r="J3" s="18" t="str">
        <f>IFERROR(VLOOKUP(D3,DB!A:G,7,0),"")</f>
        <v>In progress</v>
      </c>
      <c r="K3" s="47"/>
      <c r="L3" s="23" t="str">
        <f>IFERROR(VLOOKUP(D3,DB!A:I,9,0),"")</f>
        <v>Zain</v>
      </c>
    </row>
    <row r="4" spans="1:13" ht="15" customHeight="1">
      <c r="A4" s="19"/>
      <c r="B4" s="64" t="str">
        <f>IFERROR(VLOOKUP(D4,DB!A:K,11,0),"")</f>
        <v/>
      </c>
      <c r="C4" s="64"/>
      <c r="D4" s="18"/>
      <c r="E4" s="18"/>
      <c r="F4" s="20"/>
      <c r="G4" s="21">
        <f t="shared" ca="1" si="0"/>
        <v>45948.892141666664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45948.892141666664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45948.892141666664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45948.892141666664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45948.892141666664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45948.892141666664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45948.892141666664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45948.892141666664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45948.892141666664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45948.892141666664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45948.892141666664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45948.892141666664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45948.892141666664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45948.892141666664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45948.892141666664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45948.892141666664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45948.892141666664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45948.892141666664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45948.892141666664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45948.892141666664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45948.892141666664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45948.892141666664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45948.892141666664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45948.892141666664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45948.892141666664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45948.892141666664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45948.892141666664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45948.892141666664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45948.892141666664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45948.892141666664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45948.892141666664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45948.892141666664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45948.892141666664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45948.892141666664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45948.892141666664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45948.892141666664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45948.892141666664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45948.892141666664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45948.892141666664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45948.892141666664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45948.892141666664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45948.892141666664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45948.892141666664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45948.892141666664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45948.892141666664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45948.892141666664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45948.892141666664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45948.892141666664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45948.892141666664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45948.892141666664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45948.892141666664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45948.892141666664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45948.892141666664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45948.892141666664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45948.892141666664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45948.892141666664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45948.892141666664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45948.892141666664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45948.892141666664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45948.892141666664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45948.892141666664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45948.892141666664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45948.892141666664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45948.892141666664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45948.892141666664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45948.892141666664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45948.892141666664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45948.892141666664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45948.892141666664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45948.892141666664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45948.892141666664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45948.892141666664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45948.892141666664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45948.892141666664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45948.892141666664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45948.892141666664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45948.892141666664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45948.892141666664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45948.892141666664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45948.892141666664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45948.892141666664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45948.892141666664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45948.892141666664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45948.892141666664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45948.892141666664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45948.892141666664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45948.892141666664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45948.892141666664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45948.892141666664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45948.892141666664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45948.892141666664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45948.892141666664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45948.892141666664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45948.892141666664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45948.892141666664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45948.892141666664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45948.892141666664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45948.892141666664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45948.892141666664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45948.892141666664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45948.892141666664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45948.892141666664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45948.892141666664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45948.892141666664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45948.892141666664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45948.892141666664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45948.892141666664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45948.892141666664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45948.892141666664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45948.892141666664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45948.892141666664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45948.892141666664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45948.892141666664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45948.892141666664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45948.892141666664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45948.892141666664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45948.892141666664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45948.892141666664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45948.892141666664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45948.892141666664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45948.892141666664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45948.892141666664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45948.892141666664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45948.892141666664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45948.892141666664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45948.892141666664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45948.892141666664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45948.892141666664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45948.892141666664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45948.892141666664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45948.892141666664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45948.892141666664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45948.892141666664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45948.892141666664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45948.892141666664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45948.892141666664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45948.892141666664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45948.892141666664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45948.892141666664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45948.892141666664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45948.892141666664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45948.892141666664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45948.892141666664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45948.892141666664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45948.892141666664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45948.892141666664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45948.892141666664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45948.892141666664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45948.892141666664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45948.892141666664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45948.892141666664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45948.892141666664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45948.892141666664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45948.892141666664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45948.892141666664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45948.892141666664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45948.892141666664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45948.892141666664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45948.892141666664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45948.892141666664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45948.892141666664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45948.892141666664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45948.892141666664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45948.892141666664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45948.892141666664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45948.892141666664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45948.892141666664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45948.892141666664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45948.892141666664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45948.892141666664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45948.892141666664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45948.892141666664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45948.892141666664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45948.892141666664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45948.892141666664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45948.892141666664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45948.892141666664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45948.892141666664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45948.892141666664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45948.892141666664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45948.892141666664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45948.892141666664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45948.892141666664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45948.892141666664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45948.892141666664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45948.892141666664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45948.892141666664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45948.892141666664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45948.892141666664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45948.892141666664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45948.892141666664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45948.892141666664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45948.892141666664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45948.892141666664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45948.892141666664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45948.892141666664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45948.892141666664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45948.892141666664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45948.892141666664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45948.892141666664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45948.892141666664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45948.892141666664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45948.892141666664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45948.892141666664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45948.892141666664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45948.892141666664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45948.892141666664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45948.892141666664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45948.892141666664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45948.892141666664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45948.892141666664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45948.892141666664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45948.892141666664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45948.892141666664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45948.892141666664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45948.892141666664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45948.892141666664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45948.892141666664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45948.892141666664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45948.892141666664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45948.892141666664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45948.892141666664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45948.892141666664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45948.892141666664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45948.892141666664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45948.892141666664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45948.892141666664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45948.892141666664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45948.892141666664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45948.892141666664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45948.892141666664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45948.892141666664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45948.892141666664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45948.892141666664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45948.892141666664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45948.892141666664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45948.892141666664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45948.892141666664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45948.892141666664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45948.892141666664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45948.892141666664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45948.892141666664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45948.892141666664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45948.892141666664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45948.892141666664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45948.892141666664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45948.892141666664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45948.892141666664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45948.892141666664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45948.892141666664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45948.892141666664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45948.892141666664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45948.892141666664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45948.892141666664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45948.892141666664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45948.892141666664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45948.892141666664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45948.892141666664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45948.892141666664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45948.892141666664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45948.892141666664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45948.892141666664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45948.892141666664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45948.892141666664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45948.892141666664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45948.892141666664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45948.892141666664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45948.892141666664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45948.892141666664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45948.892141666664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45948.892141666664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45948.892141666664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45948.892141666664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45948.892141666664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45948.892141666664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45948.892141666664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45948.892141666664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45948.892141666664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45948.892141666664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45948.892141666664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45948.892141666664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45948.892141666664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45948.892141666664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45948.892141666664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45948.892141666664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45948.892141666664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45948.892141666664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45948.892141666664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45948.892141666664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45948.892141666664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45948.892141666664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45948.892141666664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45948.892141666664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45948.892141666664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45948.892141666664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45948.892141666664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45948.892141666664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45948.892141666664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45948.892141666664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45948.892141666664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45948.892141666664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45948.892141666664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45948.892141666664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45948.892141666664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45948.892141666664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45948.892141666664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45948.892141666664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45948.892141666664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45948.892141666664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45948.892141666664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45948.892141666664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45948.892141666664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45948.892141666664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45948.892141666664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45948.892141666664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45948.892141666664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45948.892141666664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45948.892141666664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45948.892141666664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45948.892141666664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45948.892141666664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45948.892141666664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45948.892141666664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45948.892141666664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45948.892141666664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45948.892141666664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45948.892141666664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45948.892141666664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45948.892141666664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45948.892141666664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45948.892141666664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45948.892141666664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45948.892141666664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45948.892141666664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45948.892141666664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45948.892141666664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45948.892141666664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45948.892141666664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45948.892141666664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45948.892141666664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45948.892141666664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45948.892141666664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45948.892141666664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45948.892141666664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45948.892141666664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45948.892141666664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45948.892141666664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45948.892141666664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45948.892141666664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45948.892141666664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45948.892141666664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45948.892141666664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45948.892141666664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45948.892141666664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45948.892141666664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45948.892141666664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45948.892141666664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45948.892141666664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45948.892141666664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45948.892141666664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45948.892141666664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45948.892141666664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45948.892141666664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45948.892141666664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45948.892141666664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45948.892141666664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45948.892141666664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45948.892141666664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45948.892141666664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45948.892141666664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45948.892141666664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45948.892141666664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45948.892141666664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45948.892141666664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45948.892141666664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45948.892141666664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45948.892141666664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45948.892141666664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45948.892141666664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45948.892141666664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45948.892141666664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45948.892141666664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45948.892141666664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45948.892141666664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45948.892141666664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45948.892141666664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45948.892141666664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45948.892141666664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45948.892141666664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45948.892141666664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45948.892141666664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45948.892141666664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45948.892141666664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45948.892141666664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45948.892141666664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45948.892141666664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45948.892141666664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45948.892141666664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45948.892141666664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45948.892141666664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45948.892141666664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45948.892141666664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45948.892141666664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45948.892141666664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45948.892141666664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45948.892141666664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45948.892141666664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45948.892141666664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45948.892141666664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45948.892141666664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45948.892141666664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45948.892141666664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45948.892141666664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45948.892141666664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45948.892141666664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45948.892141666664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45948.892141666664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45948.892141666664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45948.892141666664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45948.892141666664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45948.892141666664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45948.892141666664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45948.892141666664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45948.892141666664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45948.892141666664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45948.892141666664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45948.892141666664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45948.892141666664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45948.892141666664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45948.892141666664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45948.892141666664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45948.892141666664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45948.892141666664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45948.892141666664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45948.892141666664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45948.892141666664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45948.892141666664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45948.892141666664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45948.892141666664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45948.892141666664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45948.892141666664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45948.892141666664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45948.892141666664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45948.892141666664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45948.892141666664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45948.892141666664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45948.892141666664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45948.892141666664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45948.892141666664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45948.892141666664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45948.892141666664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45948.892141666664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45948.892141666664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45948.892141666664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45948.892141666664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45948.892141666664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45948.892141666664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45948.892141666664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45948.892141666664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45948.892141666664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45948.892141666664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45948.892141666664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45948.892141666664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45948.892141666664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45948.892141666664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45948.892141666664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45948.892141666664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45948.892141666664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45948.892141666664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45948.892141666664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45948.892141666664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45948.892141666664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45948.892141666664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45948.892141666664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45948.892141666664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45948.892141666664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45948.892141666664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45948.892141666664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45948.892141666664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45948.892141666664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45948.892141666664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45948.892141666664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45948.892141666664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45948.892141666664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45948.892141666664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45948.892141666664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45948.892141666664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45948.892141666664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45948.892141666664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45948.892141666664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45948.892141666664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45948.892141666664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45948.892141666664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45948.892141666664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45948.892141666664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45948.892141666664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45948.892141666664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45948.892141666664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45948.892141666664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45948.892141666664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45948.892141666664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45948.892141666664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45948.892141666664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45948.892141666664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45948.892141666664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45948.892141666664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45948.892141666664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45948.892141666664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45948.892141666664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45948.892141666664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45948.892141666664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45948.892141666664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45948.892141666664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45948.892141666664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45948.892141666664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45948.892141666664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45948.892141666664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45948.892141666664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45948.892141666664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45948.892141666664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45948.892141666664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45948.892141666664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45948.892141666664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45948.892141666664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45948.892141666664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45948.892141666664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45948.892141666664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45948.892141666664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45948.892141666664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45948.892141666664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45948.892141666664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45948.892141666664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45948.892141666664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45948.892141666664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45948.892141666664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45948.892141666664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45948.892141666664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45948.892141666664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45948.892141666664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45948.892141666664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45948.892141666664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45948.892141666664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45948.892141666664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45948.892141666664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45948.892141666664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45948.892141666664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45948.892141666664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45948.892141666664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45948.892141666664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45948.892141666664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45948.892141666664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45948.892141666664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45948.892141666664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45948.892141666664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45948.892141666664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45948.892141666664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45948.892141666664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45948.892141666664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45948.892141666664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45948.892141666664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45948.892141666664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45948.892141666664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45948.892141666664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45948.892141666664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45948.892141666664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45948.892141666664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45948.892141666664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45948.892141666664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45948.892141666664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45948.892141666664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45948.892141666664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45948.892141666664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45948.892141666664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45948.892141666664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45948.892141666664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45948.892141666664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45948.892141666664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45948.892141666664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45948.892141666664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45948.892141666664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45948.892141666664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45948.892141666664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45948.892141666664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45948.892141666664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45948.892141666664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45948.892141666664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45948.892141666664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45948.892141666664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45948.892141666664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45948.892141666664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45948.892141666664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45948.892141666664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45948.892141666664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45948.892141666664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45948.892141666664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45948.892141666664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45948.892141666664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45948.892141666664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45948.892141666664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45948.892141666664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45948.892141666664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45948.892141666664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45948.892141666664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45948.892141666664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45948.892141666664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45948.892141666664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45948.892141666664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45948.892141666664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45948.892141666664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45948.892141666664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45948.892141666664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45948.892141666664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45948.892141666664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45948.892141666664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45948.892141666664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45948.892141666664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45948.892141666664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45948.892141666664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45948.892141666664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45948.892141666664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45948.892141666664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45948.892141666664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45948.892141666664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45948.892141666664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45948.892141666664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45948.892141666664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45948.892141666664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45948.892141666664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45948.892141666664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45948.892141666664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45948.892141666664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45948.892141666664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45948.892141666664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45948.892141666664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45948.892141666664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45948.892141666664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45948.892141666664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45948.892141666664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45948.892141666664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45948.892141666664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45948.892141666664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45948.892141666664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45948.892141666664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45948.892141666664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45948.892141666664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45948.892141666664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45948.892141666664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45948.892141666664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45948.892141666664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45948.892141666664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45948.892141666664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45948.892141666664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45948.892141666664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45948.892141666664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45948.892141666664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45948.892141666664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45948.892141666664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45948.892141666664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45948.892141666664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45948.892141666664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45948.892141666664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45948.892141666664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45948.892141666664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45948.892141666664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45948.892141666664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45948.892141666664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45948.892141666664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45948.892141666664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45948.892141666664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45948.892141666664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45948.892141666664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45948.892141666664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45948.892141666664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45948.892141666664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45948.892141666664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45948.892141666664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45948.892141666664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45948.892141666664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45948.892141666664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45948.892141666664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45948.892141666664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45948.892141666664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45948.892141666664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45948.892141666664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45948.892141666664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45948.892141666664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45948.892141666664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45948.892141666664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45948.892141666664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45948.892141666664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45948.892141666664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45948.892141666664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45948.892141666664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45948.892141666664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45948.892141666664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45948.892141666664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45948.892141666664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45948.892141666664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45948.892141666664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45948.892141666664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45948.892141666664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45948.892141666664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45948.892141666664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45948.892141666664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45948.892141666664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45948.892141666664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45948.892141666664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45948.892141666664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45948.892141666664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45948.892141666664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45948.892141666664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45948.892141666664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45948.892141666664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45948.892141666664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45948.892141666664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45948.892141666664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45948.892141666664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45948.892141666664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45948.892141666664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45948.892141666664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45948.892141666664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45948.892141666664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45948.892141666664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45948.892141666664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45948.892141666664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45948.892141666664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45948.892141666664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45948.892141666664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45948.892141666664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45948.892141666664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45948.892141666664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45948.892141666664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45948.892141666664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45948.892141666664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45948.892141666664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45948.892141666664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45948.892141666664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45948.892141666664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45948.892141666664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45948.892141666664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45948.892141666664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45948.892141666664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45948.892141666664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45948.892141666664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45948.892141666664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45948.892141666664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45948.892141666664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45948.892141666664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45948.892141666664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45948.892141666664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45948.892141666664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45948.892141666664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45948.892141666664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45948.892141666664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45948.892141666664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45948.892141666664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45948.892141666664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45948.892141666664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45948.892141666664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45948.892141666664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45948.892141666664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45948.892141666664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45948.892141666664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45948.892141666664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45948.892141666664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45948.892141666664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45948.892141666664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45948.892141666664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45948.892141666664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45948.892141666664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45948.892141666664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45948.892141666664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45948.892141666664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45948.892141666664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45948.892141666664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45948.892141666664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45948.892141666664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45948.892141666664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45948.892141666664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45948.892141666664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45948.892141666664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45948.892141666664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45948.892141666664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45948.892141666664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45948.892141666664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45948.892141666664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45948.892141666664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45948.892141666664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45948.892141666664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45948.892141666664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45948.892141666664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45948.892141666664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45948.892141666664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45948.892141666664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45948.892141666664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45948.892141666664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45948.892141666664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45948.892141666664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45948.892141666664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45948.892141666664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45948.892141666664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45948.892141666664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45948.892141666664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45948.892141666664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45948.892141666664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45948.892141666664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45948.892141666664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45948.892141666664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45948.892141666664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45948.892141666664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45948.892141666664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45948.892141666664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45948.892141666664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45948.892141666664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45948.892141666664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45948.892141666664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45948.892141666664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45948.892141666664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45948.892141666664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45948.892141666664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45948.892141666664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45948.892141666664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45948.892141666664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45948.892141666664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45948.892141666664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45948.892141666664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45948.892141666664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45948.892141666664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45948.892141666664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45948.892141666664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45948.892141666664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45948.892141666664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45948.892141666664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45948.892141666664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45948.892141666664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45948.892141666664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45948.892141666664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45948.892141666664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45948.892141666664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45948.892141666664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45948.892141666664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45948.892141666664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45948.892141666664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45948.892141666664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45948.892141666664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45948.892141666664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45948.892141666664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45948.892141666664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45948.892141666664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45948.892141666664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45948.892141666664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45948.892141666664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45948.892141666664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45948.892141666664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45948.892141666664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45948.892141666664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45948.892141666664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45948.892141666664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45948.892141666664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45948.892141666664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45948.892141666664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45948.892141666664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45948.892141666664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45948.892141666664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45948.892141666664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45948.892141666664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45948.892141666664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45948.892141666664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45948.892141666664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45948.892141666664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45948.892141666664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45948.892141666664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45948.892141666664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45948.892141666664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45948.892141666664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45948.892141666664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45948.892141666664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45948.892141666664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45948.892141666664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45948.892141666664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45948.892141666664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45948.892141666664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45948.892141666664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45948.892141666664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45948.892141666664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45948.892141666664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45948.892141666664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45948.892141666664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45948.892141666664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45948.892141666664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45948.892141666664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45948.892141666664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45948.892141666664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45948.892141666664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45948.892141666664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45948.892141666664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45948.892141666664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45948.892141666664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45948.892141666664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45948.892141666664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45948.892141666664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45948.892141666664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45948.892141666664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45948.892141666664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45948.892141666664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45948.892141666664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45948.892141666664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45948.892141666664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45948.892141666664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45948.892141666664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45948.892141666664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45948.892141666664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45948.892141666664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45948.892141666664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45948.892141666664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45948.892141666664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45948.892141666664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45948.892141666664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45948.892141666664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45948.892141666664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45948.892141666664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45948.892141666664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45948.892141666664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45948.892141666664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45948.892141666664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45948.892141666664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45948.892141666664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45948.892141666664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45948.892141666664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45948.892141666664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45948.892141666664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45948.892141666664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45948.892141666664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45948.892141666664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45948.892141666664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45948.892141666664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45948.892141666664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45948.892141666664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45948.892141666664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45948.892141666664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45948.892141666664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45948.892141666664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45948.892141666664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45948.892141666664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45948.892141666664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45948.892141666664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45948.892141666664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45948.892141666664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45948.892141666664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45948.892141666664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45948.892141666664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45948.892141666664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45948.892141666664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45948.892141666664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45948.892141666664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45948.892141666664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45948.892141666664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45948.892141666664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45948.892141666664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45948.892141666664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45948.892141666664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45948.892141666664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45948.892141666664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45948.892141666664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45948.892141666664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45948.892141666664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45948.892141666664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45948.892141666664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45948.892141666664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45948.892141666664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45948.892141666664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45948.892141666664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45948.892141666664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45948.892141666664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45948.892141666664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45948.892141666664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45948.892141666664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45948.892141666664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45948.892141666664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45948.892141666664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45948.892141666664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45948.892141666664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45948.892141666664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45948.892141666664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45948.892141666664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45948.892141666664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45948.892141666664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45948.892141666664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45948.892141666664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45948.892141666664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45948.892141666664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45948.892141666664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45948.892141666664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45948.892141666664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45948.892141666664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45948.892141666664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45948.892141666664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45948.892141666664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45948.892141666664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45948.892141666664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45948.892141666664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45948.892141666664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45948.892141666664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45948.892141666664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45948.892141666664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45948.892141666664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45948.892141666664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45948.892141666664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45948.892141666664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45948.892141666664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45948.892141666664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45948.892141666664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45948.892141666664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45948.892141666664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45948.892141666664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45948.892141666664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45948.892141666664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45948.892141666664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45948.892141666664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45948.892141666664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45948.892141666664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45948.892141666664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45948.892141666664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45948.892141666664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45948.892141666664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45948.892141666664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45948.892141666664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45948.892141666664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45948.892141666664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45948.892141666664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45948.892141666664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45948.892141666664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45948.892141666664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45948.892141666664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45948.892141666664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45948.892141666664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45948.892141666664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45948.892141666664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45948.892141666664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45948.892141666664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45948.892141666664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45948.892141666664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45948.892141666664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45948.892141666664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45948.892141666664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45948.892141666664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45948.892141666664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45948.892141666664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45948.892141666664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45948.892141666664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45948.892141666664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45948.892141666664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45948.892141666664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45948.892141666664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45948.892141666664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45948.892141666664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45948.892141666664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45948.892141666664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45948.892141666664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45948.892141666664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45948.892141666664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45948.892141666664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45948.892141666664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45948.892141666664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45948.892141666664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45948.892141666664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45948.892141666664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45948.892141666664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45948.892141666664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45948.892141666664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45948.892141666664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45948.892141666664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45948.892141666664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45948.892141666664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45948.892141666664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45948.892141666664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45948.892141666664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45948.892141666664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45948.892141666664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45948.892141666664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45948.892141666664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45948.892141666664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45948.892141666664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45948.892141666664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45948.892141666664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45948.892141666664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45948.892141666664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45948.892141666664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45948.892141666664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45948.892141666664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45948.892141666664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45948.892141666664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45948.892141666664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45948.892141666664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45948.892141666664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45948.892141666664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45948.892141666664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45948.892141666664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45948.892141666664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45948.892141666664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45948.892141666664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45948.892141666664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45948.892141666664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45948.892141666664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45948.892141666664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45948.892141666664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45948.892141666664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45948.892141666664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45948.892141666664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45948.892141666664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45948.892141666664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45948.892141666664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45948.892141666664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45948.892141666664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45948.892141666664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45948.892141666664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45948.892141666664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45948.892141666664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45948.892141666664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45948.892141666664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45948.892141666664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45948.892141666664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45948.892141666664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45948.892141666664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45948.892141666664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45948.892141666664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45948.892141666664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45948.892141666664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45948.892141666664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45948.892141666664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45948.892141666664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45948.892141666664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45948.892141666664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45948.892141666664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45948.892141666664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45948.892141666664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45948.892141666664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45948.892141666664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45948.892141666664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45948.892141666664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45948.892141666664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45948.892141666664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45948.892141666664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45948.892141666664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45948.892141666664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45948.892141666664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39059</v>
      </c>
      <c r="B2" s="98" t="str">
        <f>IFERROR(VLOOKUP(D2,DB!A:K,11,0),"")</f>
        <v>R4</v>
      </c>
      <c r="C2" s="99">
        <v>1</v>
      </c>
      <c r="D2" s="95" t="s">
        <v>35082</v>
      </c>
      <c r="E2" s="100" t="s">
        <v>38964</v>
      </c>
      <c r="F2" s="101">
        <v>45703.480717592596</v>
      </c>
      <c r="G2" s="102">
        <f ca="1">IFERROR(NOW()-F2,"")</f>
        <v>245.41142407406733</v>
      </c>
      <c r="H2" s="101">
        <v>45703.474768518521</v>
      </c>
      <c r="I2" s="98" t="str">
        <f>IFERROR(VLOOKUP(D2,DB!A:F,6,0),"")</f>
        <v>SCECO</v>
      </c>
      <c r="J2" s="98" t="str">
        <f>IFERROR(VLOOKUP(D2,DB!A:G,7,0),"")</f>
        <v>Dead</v>
      </c>
      <c r="K2" s="103" t="s">
        <v>39060</v>
      </c>
      <c r="L2" s="95" t="str">
        <f>IFERROR(VLOOKUP(D2,DB!A:I,9,0),"")</f>
        <v>Latis</v>
      </c>
    </row>
    <row r="3" spans="1:16" ht="15" customHeight="1">
      <c r="A3" s="121" t="s">
        <v>39061</v>
      </c>
      <c r="B3" s="121" t="str">
        <f>IFERROR(VLOOKUP(D3,DB!A:K,11,0),"")</f>
        <v>R4</v>
      </c>
      <c r="C3" s="122">
        <v>2</v>
      </c>
      <c r="D3" s="123" t="s">
        <v>28178</v>
      </c>
      <c r="E3" s="100" t="s">
        <v>38964</v>
      </c>
      <c r="F3" s="125">
        <v>45947.495092592595</v>
      </c>
      <c r="G3" s="126">
        <f ca="1">IFERROR(NOW()-F3,"")</f>
        <v>1.3970490740684909</v>
      </c>
      <c r="H3" s="125">
        <v>45947.457812499997</v>
      </c>
      <c r="I3" s="121" t="str">
        <f>IFERROR(VLOOKUP(D3,DB!A:F,6,0),"")</f>
        <v>SCECO</v>
      </c>
      <c r="J3" s="121" t="str">
        <f>IFERROR(VLOOKUP(D3,DB!A:G,7,0),"")</f>
        <v>Dead</v>
      </c>
      <c r="K3" s="127" t="s">
        <v>39062</v>
      </c>
      <c r="L3" s="123" t="str">
        <f>IFERROR(VLOOKUP(D3,DB!A:I,9,0),"")</f>
        <v>Latis</v>
      </c>
    </row>
    <row r="4" spans="1:16" ht="15" customHeight="1">
      <c r="A4" s="121" t="s">
        <v>39063</v>
      </c>
      <c r="B4" s="121" t="str">
        <f>IFERROR(VLOOKUP(D4,DB!A:K,11,0),"")</f>
        <v>R4</v>
      </c>
      <c r="C4" s="122">
        <v>1</v>
      </c>
      <c r="D4" s="123" t="s">
        <v>36696</v>
      </c>
      <c r="E4" s="100" t="s">
        <v>38964</v>
      </c>
      <c r="F4" s="125">
        <v>45948.859212962961</v>
      </c>
      <c r="G4" s="126">
        <f ca="1">IFERROR(NOW()-F4,"")</f>
        <v>3.2928703702054918E-2</v>
      </c>
      <c r="H4" s="125">
        <v>45948.853402777779</v>
      </c>
      <c r="I4" s="121" t="str">
        <f>IFERROR(VLOOKUP(D4,DB!A:F,6,0),"")</f>
        <v>Generator-SG</v>
      </c>
      <c r="J4" s="121" t="str">
        <f>IFERROR(VLOOKUP(D4,DB!A:G,7,0),"")</f>
        <v>Dead</v>
      </c>
      <c r="K4" s="127" t="s">
        <v>39064</v>
      </c>
      <c r="L4" s="123" t="str">
        <f>IFERROR(VLOOKUP(D4,DB!A:I,9,0),"")</f>
        <v>Latis</v>
      </c>
    </row>
    <row r="5" spans="1:16" ht="15" customHeight="1">
      <c r="A5" s="121"/>
      <c r="B5" s="121" t="str">
        <f>IFERROR(VLOOKUP(D5,DB!A:K,11,0),"")</f>
        <v/>
      </c>
      <c r="C5" s="122"/>
      <c r="D5" s="123"/>
      <c r="E5" s="100"/>
      <c r="F5" s="125"/>
      <c r="G5" s="126">
        <f ca="1">IFERROR(NOW()-F5,"")</f>
        <v>45948.892141666664</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45948.892141666664</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45948.892141666664</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45948.892141666664</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45948.892141666664</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45948.892141666664</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45948.892141666664</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45948.892141666664</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45948.892141666664</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45948.892141666664</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45948.892141666664</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45948.892141666664</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45948.892141666664</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45948.892141666664</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45948.892141666664</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45948.892141666664</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45948.892141666664</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45948.892141666664</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45948.892141666664</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45948.892141666664</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45948.892141666664</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45948.892141666664</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45948.892141666664</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45948.892141666664</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45948.892141666664</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45948.892141666664</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45948.892141666664</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45948.892141666664</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45948.892141666664</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45948.892141666664</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45948.892141666664</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45948.892141666664</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45948.892141666664</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45948.892141666664</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45948.892141666664</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45948.892141666664</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45948.892141666664</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45948.892141666664</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45948.892141666664</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45948.892141666664</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45948.892141666664</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45948.892141666664</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45948.892141666664</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45948.892141666664</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45948.892141666664</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45948.892141666664</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45948.892141666664</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45948.892141666664</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45948.892141666664</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45948.892141666664</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45948.892141666664</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45948.892141666664</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45948.892141666664</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45948.892141666664</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45948.892141666664</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45948.892141666664</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45948.892141666664</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45948.892141666664</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45948.892141666664</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45948.892141666664</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45948.892141666664</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45948.892141666664</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45948.892141666664</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45948.892141666664</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45948.892141666664</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45948.892141666664</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45948.892141666664</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45948.892141666664</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45948.892141666664</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45948.892141666664</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45948.892141666664</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45948.892141666664</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45948.892141666664</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45948.892141666664</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45948.892141666664</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45948.892141666664</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45948.892141666664</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45948.892141666664</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45948.892141666664</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45948.892141666664</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45948.892141666664</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45948.892141666664</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45948.892141666664</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45948.892141666664</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45948.892141666664</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45948.892141666664</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45948.892141666664</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45948.892141666664</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45948.892141666664</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45948.892141666664</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45948.892141666664</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45948.892141666664</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45948.892141666664</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45948.892141666664</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45948.892141666664</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45948.892141666664</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45948.892141666664</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45948.892141666664</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45948.892141666664</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45948.892141666664</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45948.892141666664</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45948.892141666664</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45948.892141666664</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45948.892141666664</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45948.892141666664</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45948.892141666664</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45948.892141666664</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45948.892141666664</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45948.892141666664</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45948.892141666664</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45948.892141666664</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45948.892141666664</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45948.892141666664</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45948.892141666664</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45948.892141666664</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45948.892141666664</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45948.892141666664</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45948.892141666664</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45948.892141666664</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45948.892141666664</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45948.892141666664</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45948.892141666664</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45948.892141666664</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45948.892141666664</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45948.892141666664</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45948.892141666664</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45948.892141666664</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45948.892141666664</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45948.892141666664</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45948.892141666664</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45948.892141666664</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45948.892141666664</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45948.892141666664</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45948.892141666664</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45948.892141666664</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45948.892141666664</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45948.892141666664</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45948.892141666664</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45948.892141666664</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45948.892141666664</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45948.892141666664</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45948.892141666664</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45948.892141666664</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45948.892141666664</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45948.892141666664</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45948.892141666664</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45948.892141666664</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45948.892141666664</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45948.892141666664</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45948.892141666664</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45948.892141666664</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45948.892141666664</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45948.892141666664</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45948.892141666664</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45948.892141666664</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45948.892141666664</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45948.892141666664</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45948.892141666664</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45948.892141666664</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45948.892141666664</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45948.892141666664</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45948.892141666664</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45948.892141666664</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45948.892141666664</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45948.892141666664</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45948.892141666664</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45948.892141666664</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45948.892141666664</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45948.892141666664</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45948.892141666664</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45948.892141666664</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45948.892141666664</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45948.892141666664</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45948.892141666664</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45948.892141666664</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45948.892141666664</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45948.892141666664</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45948.892141666664</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45948.892141666664</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45948.892141666664</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45948.892141666664</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45948.892141666664</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45948.892141666664</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45948.892141666664</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45948.892141666664</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45948.892141666664</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45948.892141666664</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45948.892141666664</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45948.892141666664</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45948.892141666664</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45948.892141666664</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45948.892141666664</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45948.892141666664</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45948.892141666664</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45948.892141666664</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45948.892141666664</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45948.892141666664</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45948.892141666664</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45948.892141666664</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45948.892141666664</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45948.892141666664</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45948.892141666664</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45948.892141666664</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45948.892141666664</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45948.892141666664</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45948.892141666664</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45948.892141666664</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45948.892141666664</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45948.892141666664</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45948.892141666664</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45948.892141666664</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45948.892141666664</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45948.892141666664</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45948.892141666664</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45948.892141666664</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45948.892141666664</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45948.892141666664</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45948.892141666664</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45948.892141666664</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45948.892141666664</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45948.892141666664</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45948.892141666664</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45948.892141666664</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45948.892141666664</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45948.892141666664</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45948.892141666664</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45948.892141666664</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45948.892141666664</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45948.892141666664</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45948.892141666664</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45948.892141666664</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45948.892141666664</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45948.892141666664</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45948.892141666664</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45948.892141666664</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45948.892141666664</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45948.892141666664</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45948.892141666664</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45948.892141666664</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45948.892141666664</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45948.892141666664</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45948.892141666664</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45948.892141666664</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45948.892141666664</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45948.892141666664</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45948.892141666664</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45948.892141666664</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45948.892141666664</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45948.892141666664</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45948.892141666664</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45948.892141666664</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45948.892141666664</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45948.892141666664</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45948.892141666664</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45948.892141666664</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45948.892141666664</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45948.892141666664</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45948.892141666664</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45948.892141666664</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45948.892141666664</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45948.892141666664</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45948.892141666664</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45948.892141666664</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45948.892141666664</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45948.892141666664</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45948.892141666664</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45948.892141666664</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45948.892141666664</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45948.892141666664</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45948.892141666664</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45948.892141666664</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45948.892141666664</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45948.892141666664</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45948.892141666664</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45948.892141666664</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45948.892141666664</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45948.892141666664</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45948.892141666664</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45948.892141666664</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45948.892141666664</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45948.892141666664</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45948.892141666664</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45948.892141666664</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45948.892141666664</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45948.892141666664</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45948.892141666664</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45948.892141666664</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45948.892141666664</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45948.892141666664</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45948.892141666664</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45948.892141666664</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45948.892141666664</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45948.892141666664</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45948.892141666664</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45948.892141666664</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45948.892141666664</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45948.892141666664</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45948.892141666664</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45948.892141666664</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45948.892141666664</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45948.892141666664</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45948.892141666664</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45948.892141666664</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45948.892141666664</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45948.892141666664</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45948.892141666664</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45948.892141666664</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45948.892141666664</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45948.892141666664</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45948.892141666664</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45948.892141666664</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45948.892141666664</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45948.892141666664</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45948.892141666664</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45948.892141666664</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45948.892141666664</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45948.892141666664</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45948.892141666664</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57.060081481475208</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39048</v>
      </c>
      <c r="F3" s="38">
        <v>45926.188877314817</v>
      </c>
      <c r="G3" s="151">
        <f t="shared" ref="G3" ca="1" si="0">IFERROR(NOW()-F3,"")</f>
        <v>22.703264351846883</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4.1205675925884861</v>
      </c>
      <c r="H4" s="38">
        <v>45944.676192129627</v>
      </c>
      <c r="I4" s="37" t="str">
        <f>IFERROR(VLOOKUP(D4,DB!A:F,6,0),"")</f>
        <v>SCECO</v>
      </c>
      <c r="J4" s="37" t="str">
        <f>IFERROR(VLOOKUP(D4,DB!A:G,7,0),"")</f>
        <v>Dead</v>
      </c>
      <c r="K4" s="37" t="s">
        <v>39070</v>
      </c>
      <c r="L4" s="37" t="str">
        <f>IFERROR(VLOOKUP(D4,DB!A:I,9,0),"")</f>
        <v>Latis</v>
      </c>
    </row>
    <row r="5" spans="1:13" ht="45.75">
      <c r="A5" s="164" t="s">
        <v>39071</v>
      </c>
      <c r="B5" s="164" t="str">
        <f>IFERROR(VLOOKUP(D5,DB!A:K,11,0),"")</f>
        <v>R5</v>
      </c>
      <c r="C5" s="164">
        <v>1</v>
      </c>
      <c r="D5" s="164" t="s">
        <v>34747</v>
      </c>
      <c r="E5" s="164" t="s">
        <v>39048</v>
      </c>
      <c r="F5" s="165">
        <v>45948.661111111112</v>
      </c>
      <c r="G5" s="166">
        <f ca="1">IFERROR(NOW()-F5,"")</f>
        <v>0.23103055555111496</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45948.892141666664</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45948.892141666664</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45948.892141666664</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45948.892141666664</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45948.892141666664</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45948.892141666664</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45948.892141666664</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45948.892141666664</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45948.892141666664</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45948.892141666664</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45948.892141666664</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45948.892141666664</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45948.892141666664</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45948.892141666664</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45948.892141666664</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45948.892141666664</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45948.892141666664</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45948.892141666664</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45948.892141666664</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45948.892141666664</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45948.892141666664</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45948.892141666664</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45948.892141666664</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45948.892141666664</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45948.892141666664</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45948.892141666664</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45948.892141666664</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45948.892141666664</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45948.892141666664</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45948.892141666664</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45948.892141666664</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45948.892141666664</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45948.892141666664</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45948.892141666664</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45948.892141666664</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45948.892141666664</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45948.892141666664</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45948.892141666664</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45948.892141666664</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45948.892141666664</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45948.892141666664</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45948.892141666664</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45948.892141666664</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45948.892141666664</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45948.892141666664</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45948.892141666664</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45948.892141666664</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45948.892141666664</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45948.892141666664</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45948.892141666664</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45948.892141666664</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45948.892141666664</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45948.892141666664</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45948.892141666664</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45948.892141666664</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45948.892141666664</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45948.892141666664</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45948.892141666664</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45948.892141666664</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45948.892141666664</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45948.892141666664</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45948.892141666664</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45948.892141666664</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45948.892141666664</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45948.892141666664</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45948.892141666664</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45948.892141666664</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45948.892141666664</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45948.892141666664</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45948.892141666664</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45948.892141666664</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45948.892141666664</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45948.892141666664</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45948.892141666664</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45948.892141666664</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45948.892141666664</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45948.892141666664</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45948.892141666664</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45948.892141666664</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45948.892141666664</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45948.892141666664</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45948.892141666664</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45948.892141666664</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45948.892141666664</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45948.892141666664</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45948.892141666664</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45948.892141666664</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45948.892141666664</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45948.892141666664</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45948.892141666664</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45948.892141666664</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45948.892141666664</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45948.892141666664</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45948.892141666664</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45948.892141666664</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45948.892141666664</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45948.892141666664</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45948.892141666664</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45948.892141666664</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45948.892141666664</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45948.892141666664</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45948.892141666664</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45948.892141666664</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45948.892141666664</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45948.892141666664</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45948.892141666664</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45948.892141666664</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45948.892141666664</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45948.892141666664</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45948.892141666664</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45948.892141666664</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45948.892141666664</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45948.892141666664</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45948.892141666664</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45948.892141666664</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45948.892141666664</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45948.892141666664</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45948.892141666664</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45948.892141666664</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45948.892141666664</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45948.892141666664</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45948.892141666664</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45948.892141666664</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45948.892141666664</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45948.892141666664</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45948.892141666664</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45948.892141666664</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45948.892141666664</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45948.892141666664</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45948.892141666664</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45948.892141666664</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45948.892141666664</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45948.892141666664</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45948.892141666664</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45948.892141666664</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45948.892141666664</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45948.892141666664</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45948.892141666664</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45948.892141666664</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45948.892141666664</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45948.892141666664</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45948.892141666664</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45948.892141666664</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45948.892141666664</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45948.892141666664</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45948.892141666664</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45948.892141666664</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45948.892141666664</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45948.892141666664</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45948.892141666664</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45948.892141666664</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45948.892141666664</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45948.892141666664</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45948.892141666664</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45948.892141666664</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45948.892141666664</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45948.892141666664</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45948.892141666664</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45948.892141666664</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45948.892141666664</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45948.892141666664</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45948.892141666664</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45948.892141666664</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45948.892141666664</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45948.892141666664</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45948.892141666664</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45948.892141666664</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45948.892141666664</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45948.892141666664</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45948.892141666664</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45948.892141666664</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45948.892141666664</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45948.892141666664</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45948.892141666664</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45948.892141666664</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45948.892141666664</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45948.892141666664</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45948.892141666664</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45948.892141666664</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45948.892141666664</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45948.892141666664</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45948.892141666664</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45948.892141666664</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45948.892141666664</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45948.892141666664</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45948.892141666664</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45948.892141666664</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45948.892141666664</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45948.892141666664</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45948.892141666664</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45948.892141666664</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45948.892141666664</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45948.892141666664</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45948.892141666664</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45948.892141666664</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45948.892141666664</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45948.892141666664</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45948.892141666664</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45948.892141666664</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45948.892141666664</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45948.892141666664</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45948.892141666664</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45948.892141666664</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45948.892141666664</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45948.892141666664</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45948.892141666664</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45948.892141666664</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45948.892141666664</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45948.892141666664</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45948.892141666664</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45948.892141666664</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45948.892141666664</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45948.892141666664</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45948.892141666664</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45948.892141666664</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45948.892141666664</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45948.892141666664</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45948.892141666664</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45948.892141666664</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45948.892141666664</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45948.892141666664</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45948.892141666664</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45948.892141666664</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45948.892141666664</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45948.892141666664</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45948.892141666664</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45948.892141666664</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45948.892141666664</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45948.892141666664</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45948.892141666664</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45948.892141666664</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45948.892141666664</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45948.892141666664</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45948.892141666664</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45948.892141666664</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45948.892141666664</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45948.892141666664</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45948.892141666664</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45948.892141666664</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45948.892141666664</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45948.892141666664</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45948.892141666664</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45948.892141666664</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45948.892141666664</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45948.892141666664</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45948.892141666664</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45948.892141666664</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45948.892141666664</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45948.892141666664</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45948.892141666664</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45948.892141666664</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45948.892141666664</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45948.892141666664</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45948.892141666664</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45948.892141666664</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45948.892141666664</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45948.892141666664</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45948.892141666664</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45948.892141666664</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45948.892141666664</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45948.892141666664</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45948.892141666664</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45948.892141666664</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45948.892141666664</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45948.892141666664</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45948.892141666664</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45948.892141666664</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45948.892141666664</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45948.892141666664</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45948.892141666664</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45948.892141666664</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45948.892141666664</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45948.892141666664</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45948.892141666664</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45948.892141666664</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45948.892141666664</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45948.892141666664</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45948.892141666664</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45948.892141666664</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45948.892141666664</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45948.892141666664</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45948.892141666664</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45948.892141666664</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45948.892141666664</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45948.892141666664</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45948.892141666664</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45948.892141666664</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45948.892141666664</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45948.892141666664</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45948.892141666664</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45948.892141666664</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45948.892141666664</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45948.892141666664</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45948.892141666664</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45948.892141666664</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45948.892141666664</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45948.892141666664</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45948.892141666664</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45948.892141666664</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45948.892141666664</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45948.892141666664</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45948.892141666664</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45948.892141666664</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45948.892141666664</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45948.892141666664</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45948.892141666664</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45948.892141666664</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45948.892141666664</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45948.892141666664</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45948.892141666664</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45948.892141666664</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45948.892141666664</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45948.892141666664</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45948.892141666664</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45948.892141666664</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45948.892141666664</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45948.892141666664</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45948.892141666664</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45948.892141666664</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45948.892141666664</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45948.892141666664</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45948.892141666664</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45948.892141666664</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45948.892141666664</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45948.892141666664</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45948.892141666664</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45948.892141666664</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45948.892141666664</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45948.892141666664</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45948.892141666664</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45948.892141666664</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45948.892141666664</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45948.892141666664</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45948.892141666664</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45948.892141666664</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45948.892141666664</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45948.892141666664</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45948.892141666664</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45948.892141666664</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45948.892141666664</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45948.892141666664</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45948.892141666664</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45948.892141666664</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45948.892141666664</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45948.892141666664</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45948.892141666664</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45948.892141666664</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45948.892141666664</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45948.892141666664</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45948.892141666664</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45948.892141666664</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45948.892141666664</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45948.892141666664</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45948.892141666664</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45948.892141666664</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45948.892141666664</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45948.892141666664</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45948.892141666664</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45948.892141666664</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45948.892141666664</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45948.892141666664</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45948.892141666664</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45948.892141666664</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45948.892141666664</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45948.892141666664</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45948.892141666664</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45948.892141666664</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45948.892141666664</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45948.892141666664</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45948.892141666664</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45948.892141666664</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45948.892141666664</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45948.892141666664</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45948.892141666664</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45948.892141666664</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45948.892141666664</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45948.892141666664</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45948.892141666664</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45948.892141666664</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45948.892141666664</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45948.892141666664</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45948.892141666664</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45948.892141666664</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45948.892141666664</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45948.892141666664</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45948.892141666664</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45948.892141666664</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45948.892141666664</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45948.892141666664</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45948.892141666664</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45948.892141666664</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45948.892141666664</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45948.892141666664</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45948.892141666664</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45948.892141666664</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45948.892141666664</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45948.892141666664</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45948.892141666664</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45948.892141666664</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45948.892141666664</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45948.892141666664</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45948.892141666664</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45948.892141666664</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45948.892141666664</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45948.892141666664</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45948.892141666664</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45948.892141666664</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45948.892141666664</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45948.892141666664</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45948.892141666664</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45948.892141666664</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45948.892141666664</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45948.892141666664</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45948.892141666664</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45948.892141666664</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45948.892141666664</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45948.892141666664</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45948.892141666664</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45948.892141666664</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45948.892141666664</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45948.892141666664</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45948.892141666664</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45948.892141666664</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45948.892141666664</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45948.892141666664</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45948.892141666664</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45948.892141666664</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45948.892141666664</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45948.892141666664</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45948.892141666664</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45948.892141666664</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45948.892141666664</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45948.892141666664</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45948.892141666664</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45948.892141666664</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45948.892141666664</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45948.892141666664</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45948.892141666664</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45948.892141666664</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45948.892141666664</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45948.892141666664</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45948.892141666664</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45948.892141666664</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45948.892141666664</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45948.892141666664</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45948.892141666664</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45948.892141666664</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45948.892141666664</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45948.892141666664</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45948.892141666664</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45948.892141666664</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45948.892141666664</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45948.892141666664</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45948.892141666664</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45948.892141666664</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45948.892141666664</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45948.892141666664</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45948.892141666664</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45948.892141666664</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45948.892141666664</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45948.892141666664</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45948.892141666664</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45948.892141666664</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45948.892141666664</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45948.892141666664</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45948.892141666664</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45948.892141666664</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45948.892141666664</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45948.892141666664</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45948.892141666664</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45948.892141666664</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45948.892141666664</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45948.892141666664</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45948.892141666664</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45948.892141666664</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45948.892141666664</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45948.892141666664</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45948.892141666664</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45948.892141666664</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45948.892141666664</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45948.892141666664</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45948.892141666664</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45948.892141666664</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45948.892141666664</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45948.892141666664</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45948.892141666664</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45948.892141666664</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45948.892141666664</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45948.892141666664</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45948.892141666664</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45948.892141666664</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45948.892141666664</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45948.892141666664</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45948.892141666664</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45948.892141666664</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45948.892141666664</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45948.892141666664</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45948.892141666664</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45948.892141666664</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45948.892141666664</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45948.892141666664</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45948.892141666664</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45948.892141666664</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45948.892141666664</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45948.892141666664</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45948.892141666664</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45948.892141666664</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45948.892141666664</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45948.892141666664</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45948.892141666664</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45948.892141666664</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45948.892141666664</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45948.892141666664</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45948.892141666664</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45948.892141666664</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45948.892141666664</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45948.892141666664</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45948.892141666664</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45948.892141666664</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45948.892141666664</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45948.892141666664</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45948.892141666664</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45948.892141666664</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45948.892141666664</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45948.892141666664</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45948.892141666664</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45948.892141666664</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45948.892141666664</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45948.892141666664</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45948.892141666664</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45948.892141666664</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45948.892141666664</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45948.892141666664</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45948.892141666664</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45948.892141666664</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45948.892141666664</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45948.892141666664</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45948.892141666664</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45948.892141666664</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45948.892141666664</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45948.892141666664</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45948.892141666664</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45948.892141666664</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45948.892141666664</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45948.892141666664</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45948.892141666664</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45948.892141666664</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45948.892141666664</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45948.892141666664</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45948.892141666664</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45948.892141666664</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45948.892141666664</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45948.892141666664</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45948.892141666664</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45948.892141666664</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45948.892141666664</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45948.892141666664</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45948.892141666664</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22.119294444441039</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9.3630791666655568</v>
      </c>
      <c r="H3" s="146">
        <v>45927.987534722219</v>
      </c>
      <c r="I3" s="143" t="str">
        <f>IFERROR(VLOOKUP(D3,DB!A:F,6,0),"")</f>
        <v>SCECO</v>
      </c>
      <c r="J3" s="143" t="str">
        <f>IFERROR(VLOOKUP(D3,DB!A:G,7,0),"")</f>
        <v>Vandalized</v>
      </c>
      <c r="K3" s="142" t="s">
        <v>39077</v>
      </c>
      <c r="L3" s="143" t="str">
        <f>IFERROR(VLOOKUP(D3,DB!A:I,9,0),"")</f>
        <v>Latis</v>
      </c>
    </row>
    <row r="4" spans="1:16383" ht="31.5" customHeight="1">
      <c r="A4" s="142" t="s">
        <v>39078</v>
      </c>
      <c r="B4" s="142" t="str">
        <f>IFERROR(VLOOKUP(D4,DB!A:K,11,0),"")</f>
        <v>R6</v>
      </c>
      <c r="C4" s="142">
        <v>1</v>
      </c>
      <c r="D4" s="142" t="s">
        <v>34126</v>
      </c>
      <c r="E4" s="142" t="s">
        <v>38964</v>
      </c>
      <c r="F4" s="146">
        <v>45948.797777777778</v>
      </c>
      <c r="G4" s="145">
        <f ca="1">IFERROR(NOW()-F4,"-")</f>
        <v>9.4363888885709457E-2</v>
      </c>
      <c r="H4" s="146">
        <v>45948.797777777778</v>
      </c>
      <c r="I4" s="142" t="str">
        <f>IFERROR(VLOOKUP(D4,DB!A:F,6,0),"")</f>
        <v>SCECO</v>
      </c>
      <c r="J4" s="142" t="str">
        <f>IFERROR(VLOOKUP(D4,DB!A:G,7,0),"")</f>
        <v>Vandalized</v>
      </c>
      <c r="K4" s="142" t="s">
        <v>39079</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39080</v>
      </c>
      <c r="B5" s="142" t="str">
        <f>IFERROR(VLOOKUP(D5,DB!A:K,11,0),"")</f>
        <v>R6</v>
      </c>
      <c r="C5" s="142">
        <v>1</v>
      </c>
      <c r="D5" s="142" t="s">
        <v>32025</v>
      </c>
      <c r="E5" s="142" t="s">
        <v>38964</v>
      </c>
      <c r="F5" s="146">
        <v>45948.861689814818</v>
      </c>
      <c r="G5" s="145">
        <f ca="1">IFERROR(NOW()-F5,"-")</f>
        <v>3.0451851846009959E-2</v>
      </c>
      <c r="H5" s="146">
        <v>45948.856099537035</v>
      </c>
      <c r="I5" s="142" t="str">
        <f>IFERROR(VLOOKUP(D5,DB!A:F,6,0),"")</f>
        <v>SCECO</v>
      </c>
      <c r="J5" s="142" t="str">
        <f>IFERROR(VLOOKUP(D5,DB!A:G,7,0),"")</f>
        <v>Dead+No BB Design</v>
      </c>
      <c r="K5" s="142" t="s">
        <v>39081</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45948.892141666664</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45948.892141666664</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45948.892141666664</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45948.892141666664</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45948.892141666664</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45948.892141666664</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45948.892141666664</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45948.892141666664</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45948.892141666664</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45948.892141666664</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45948.892141666664</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45948.892141666664</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45948.892141666664</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45948.892141666664</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45948.892141666664</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45948.892141666664</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45948.892141666664</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45948.892141666664</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45948.892141666664</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45948.892141666664</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45948.892141666664</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45948.892141666664</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45948.892141666664</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45948.892141666664</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45948.892141666664</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45948.892141666664</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45948.892141666664</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45948.892141666664</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45948.892141666664</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45948.892141666664</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45948.892141666664</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45948.892141666664</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45948.892141666664</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45948.892141666664</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45948.892141666664</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45948.892141666664</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45948.892141666664</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45948.892141666664</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45948.892141666664</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45948.892141666664</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45948.892141666664</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45948.892141666664</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45948.892141666664</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45948.892141666664</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45948.892141666664</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45948.892141666664</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45948.892141666664</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45948.892141666664</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45948.892141666664</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45948.892141666664</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45948.892141666664</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45948.892141666664</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45948.892141666664</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45948.892141666664</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45948.892141666664</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45948.892141666664</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45948.892141666664</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45948.892141666664</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45948.892141666664</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45948.892141666664</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45948.892141666664</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45948.892141666664</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45948.892141666664</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45948.892141666664</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45948.892141666664</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45948.892141666664</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45948.892141666664</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45948.892141666664</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45948.892141666664</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45948.892141666664</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45948.892141666664</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45948.892141666664</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45948.892141666664</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45948.892141666664</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45948.892141666664</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45948.892141666664</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45948.892141666664</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45948.892141666664</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45948.892141666664</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45948.892141666664</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45948.892141666664</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45948.892141666664</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2025-10-18T18:26:32Z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