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83" documentId="13_ncr:1_{F6CB121F-512D-4AA6-A0C1-0FB36C537598}" xr6:coauthVersionLast="47" xr6:coauthVersionMax="47" xr10:uidLastSave="{99CD6614-81F4-4E26-AB5B-C412D10C65E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3" i="4"/>
  <c r="I3" i="4"/>
  <c r="J3" i="4"/>
  <c r="I4" i="4"/>
  <c r="J4" i="4"/>
  <c r="I5" i="4"/>
  <c r="J5"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<sst xmlns="http://schemas.openxmlformats.org/spreadsheetml/2006/main" count="179041" uniqueCount="39112">
  <si>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</si>
  <si>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</si>
  <si>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</si>
  <si>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</si>
  <si>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</si>
  <si>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</si>
  <si>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</si>
  <si>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</si>
  <si>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</si>
  <si>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</si>
  <si>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</si>
  <si>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</si>
  <si>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</si>
  <si>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</si>
  <si>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</si>
  <si>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</si>
  <si>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</si>
  <si>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</si>
  <si>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</si>
  <si>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</si>
  <si>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</si>
  <si>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</si>
  <si>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</si>
  <si>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</si>
  <si>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</si>
  <si>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</si>
  <si>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</si>
  <si>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</si>
  <si>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</si>
  <si>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</si>
  <si>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</si>
  <si>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</si>
  <si>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</si>
  <si>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</si>
  <si>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</si>
  <si>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</si>
  <si>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</si>
  <si>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</si>
  <si>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</si>
  <si>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</si>
  <si>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</si>
  <si>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</si>
  <si>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</si>
  <si>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</si>
  <si>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</si>
  <si>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</si>
  <si>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</si>
  <si>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</si>
  <si>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</si>
  <si>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</si>
  <si>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</si>
  <si>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</si>
  <si>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</si>
  <si>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</si>
  <si>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</si>
  <si>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</si>
  <si>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</si>
  <si>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</si>
  <si>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</si>
  <si>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</si>
  <si>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</si>
  <si>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</si>
  <si>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</si>
  <si>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</si>
  <si>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</si>
  <si>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</si>
  <si>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</si>
  <si>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</si>
  <si>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</si>
  <si>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</si>
  <si>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</si>
  <si>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</si>
  <si>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</si>
  <si>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</si>
  <si>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</si>
  <si>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</si>
  <si>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</si>
  <si>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</si>
  <si>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</si>
  <si>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</si>
  <si>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</si>
  <si>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</si>
  <si>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</si>
  <si>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</si>
  <si>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</si>
  <si>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</si>
  <si>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</si>
  <si>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</si>
  <si>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</si>
  <si>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</si>
  <si>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</si>
  <si>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</si>
  <si>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</si>
  <si>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</si>
  <si>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</si>
  <si>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</si>
  <si>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</si>
  <si>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</si>
  <si>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</si>
  <si>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</si>
  <si>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</si>
  <si>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</si>
  <si>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</si>
  <si>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</si>
  <si>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</si>
  <si>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</si>
  <si>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</si>
  <si>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</si>
  <si>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</si>
  <si>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</si>
  <si>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</si>
  <si>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</si>
  <si>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</si>
  <si>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</si>
  <si>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</si>
  <si>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</si>
  <si>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</si>
  <si>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</si>
  <si>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</si>
  <si>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</si>
  <si>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</si>
  <si>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</si>
  <si>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</si>
  <si>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</si>
  <si>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</si>
  <si>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</si>
  <si>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</si>
  <si>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</si>
  <si>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</si>
  <si>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</si>
  <si>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</si>
  <si>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</si>
  <si>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</si>
  <si>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</si>
  <si>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</si>
  <si>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</si>
  <si>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</si>
  <si>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</si>
  <si>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</si>
  <si>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</si>
  <si>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</si>
  <si>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</si>
  <si>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</si>
  <si>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</si>
  <si>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</si>
  <si>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</si>
  <si>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</si>
  <si>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</si>
  <si>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</si>
  <si>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</si>
  <si>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</si>
  <si>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</si>
  <si>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</si>
  <si>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</si>
  <si>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</si>
  <si>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</si>
  <si>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</si>
  <si>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</si>
  <si>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</si>
  <si>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</si>
  <si>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</si>
  <si>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</si>
  <si>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</si>
  <si>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</si>
  <si>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</si>
  <si>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</si>
  <si>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</si>
  <si>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</si>
  <si>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</si>
  <si>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</si>
  <si>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</si>
  <si>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</si>
  <si>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</si>
  <si>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</si>
  <si>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</si>
  <si>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</si>
  <si>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</si>
  <si>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</si>
  <si>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</si>
  <si>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</si>
  <si>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</si>
  <si>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</si>
  <si>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</si>
  <si>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</si>
  <si>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</si>
  <si>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</si>
  <si>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</si>
  <si>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</si>
  <si>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</si>
  <si>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</si>
  <si>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</si>
  <si>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</si>
  <si>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</si>
  <si>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</si>
  <si>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</si>
  <si>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</si>
  <si>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</si>
  <si>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</si>
  <si>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</si>
  <si>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</si>
  <si>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</si>
  <si>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</si>
  <si>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</si>
  <si>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</si>
  <si>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</si>
  <si>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</si>
  <si>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</si>
  <si>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</si>
  <si>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</si>
  <si>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</si>
  <si>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</si>
  <si>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</si>
  <si>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</si>
  <si>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</si>
  <si>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</si>
  <si>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</si>
  <si>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</si>
  <si>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</si>
  <si>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</si>
  <si>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</si>
  <si>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</si>
  <si>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</si>
  <si>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</si>
  <si>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</si>
  <si>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</si>
  <si>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</si>
  <si>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</si>
  <si>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</si>
  <si>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</si>
  <si>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</si>
  <si>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</si>
  <si>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</si>
  <si>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</si>
  <si>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</si>
  <si>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</si>
  <si>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</si>
  <si>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</si>
  <si>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</si>
  <si>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</si>
  <si>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</si>
  <si>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</si>
  <si>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</si>
  <si>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</si>
  <si>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</si>
  <si>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</si>
  <si>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</si>
  <si>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</si>
  <si>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</si>
  <si>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</si>
  <si>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</si>
  <si>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</si>
  <si>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</si>
  <si>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</si>
  <si>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</si>
  <si>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</si>
  <si>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</si>
  <si>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</si>
  <si>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</si>
  <si>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</si>
  <si>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</si>
  <si>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</si>
  <si>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</si>
  <si>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</si>
  <si>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</si>
  <si>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</si>
  <si>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</si>
  <si>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</si>
  <si>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</si>
  <si>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</si>
  <si>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</si>
  <si>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</si>
  <si>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</si>
  <si>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</si>
  <si>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</si>
  <si>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</si>
  <si>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</si>
  <si>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</si>
  <si>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</si>
  <si>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</si>
  <si>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</si>
  <si>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</si>
  <si>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</si>
  <si>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</si>
  <si>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</si>
  <si>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</si>
  <si>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</si>
  <si>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</si>
  <si>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</si>
  <si>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</si>
  <si>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</si>
  <si>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</si>
  <si>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</si>
  <si>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</si>
  <si>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</si>
  <si>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</si>
  <si>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</si>
  <si>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</si>
  <si>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</si>
  <si>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</si>
  <si>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</si>
  <si>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</si>
  <si>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</si>
  <si>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</si>
  <si>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</si>
  <si>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</si>
  <si>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</si>
  <si>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</si>
  <si>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</si>
  <si>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</si>
  <si>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</si>
  <si>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</si>
  <si>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</si>
  <si>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</si>
  <si>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</si>
  <si>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</si>
  <si>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</si>
  <si>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</si>
  <si>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</si>
  <si>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</si>
  <si>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</si>
  <si>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</si>
  <si>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</si>
  <si>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</si>
  <si>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</si>
  <si>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</si>
  <si>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</si>
  <si>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</si>
  <si>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</si>
  <si>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</si>
  <si>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</si>
  <si>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</si>
  <si>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</si>
  <si>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</si>
  <si>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</si>
  <si>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</si>
  <si>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</si>
  <si>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</si>
  <si>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</si>
  <si>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</si>
  <si>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</si>
  <si>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</si>
  <si>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</si>
  <si>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</si>
  <si>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</si>
  <si>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</si>
  <si>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</si>
  <si>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</si>
  <si>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</si>
  <si>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</si>
  <si>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</si>
  <si>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</si>
  <si>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</si>
  <si>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</si>
  <si>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</si>
  <si>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</si>
  <si>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</si>
  <si>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</si>
  <si>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</si>
  <si>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</si>
  <si>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</si>
  <si>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</si>
  <si>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</si>
  <si>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</si>
  <si>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</si>
  <si>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</si>
  <si>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</si>
  <si>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</si>
  <si>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</si>
  <si>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</si>
  <si>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</si>
  <si>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</si>
  <si>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</si>
  <si>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</si>
  <si>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</si>
  <si>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</si>
  <si>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</si>
  <si>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</si>
  <si>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</si>
  <si>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</si>
  <si>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</si>
  <si>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</si>
  <si>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</si>
  <si>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</si>
  <si>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</si>
  <si>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</si>
  <si>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</si>
  <si>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</si>
  <si>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</si>
  <si>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</si>
  <si>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</si>
  <si>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</si>
  <si>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</si>
  <si>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</si>
  <si>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</si>
  <si>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</si>
  <si>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</si>
  <si>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</si>
  <si>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</si>
  <si>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</si>
  <si>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</si>
  <si>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</si>
  <si>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</si>
  <si>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</si>
  <si>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</si>
  <si>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</si>
  <si>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</si>
  <si>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</si>
  <si>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</si>
  <si>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</si>
  <si>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</si>
  <si>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</si>
  <si>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</si>
  <si>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</si>
  <si>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</si>
  <si>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</si>
  <si>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</si>
  <si>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</si>
  <si>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</si>
  <si>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</si>
  <si>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</si>
  <si>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</si>
  <si>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</si>
  <si>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</si>
  <si>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</si>
  <si>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</si>
  <si>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</si>
  <si>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</si>
  <si>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</si>
  <si>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</si>
  <si>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</si>
  <si>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</si>
  <si>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</si>
  <si>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</si>
  <si>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</si>
  <si>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</si>
  <si>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</si>
  <si>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</si>
  <si>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</si>
  <si>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</si>
  <si>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</si>
  <si>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</si>
  <si>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</si>
  <si>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</si>
  <si>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</si>
  <si>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</si>
  <si>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</si>
  <si>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</si>
  <si>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</si>
  <si>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</si>
  <si>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</si>
  <si>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</si>
  <si>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</si>
  <si>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</si>
  <si>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</si>
  <si>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</si>
  <si>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</si>
  <si>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</si>
  <si>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</si>
  <si>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</si>
  <si>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</si>
  <si>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</si>
  <si>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</si>
  <si>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</si>
  <si>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</si>
  <si>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</si>
  <si>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</si>
  <si>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</si>
  <si>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</si>
  <si>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</si>
  <si>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</si>
  <si>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</si>
  <si>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</si>
  <si>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</si>
  <si>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</si>
  <si>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</si>
  <si>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</si>
  <si>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</si>
  <si>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</si>
  <si>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</si>
  <si>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</si>
  <si>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</si>
  <si>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</si>
  <si>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</si>
  <si>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</si>
  <si>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</si>
  <si>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</si>
  <si>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</si>
  <si>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</si>
  <si>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</si>
  <si>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</si>
  <si>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</si>
  <si>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</si>
  <si>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</si>
  <si>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</si>
  <si>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</si>
  <si>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</si>
  <si>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</si>
  <si>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</si>
  <si>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</si>
  <si>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</si>
  <si>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</si>
  <si>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</si>
  <si>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</si>
  <si>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</si>
  <si>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</si>
  <si>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</si>
  <si>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</si>
  <si>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</si>
  <si>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</si>
  <si>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</si>
  <si>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</si>
  <si>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</si>
  <si>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</si>
  <si>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</si>
  <si>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</si>
  <si>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</si>
  <si>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</si>
  <si>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</si>
  <si>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</si>
  <si>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</si>
  <si>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</si>
  <si>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</si>
  <si>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</si>
  <si>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</si>
  <si>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</si>
  <si>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</si>
  <si>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</si>
  <si>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</si>
  <si>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</si>
  <si>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</si>
  <si>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</si>
  <si>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</si>
  <si>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</si>
  <si>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</si>
  <si>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</si>
  <si>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</si>
  <si>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</si>
  <si>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</si>
  <si>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</si>
  <si>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</si>
  <si>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</si>
  <si>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</si>
  <si>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</si>
  <si>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</si>
  <si>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</si>
  <si>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</si>
  <si>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</si>
  <si>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</si>
  <si>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</si>
  <si>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</si>
  <si>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</si>
  <si>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</si>
  <si>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</si>
  <si>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</si>
  <si>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</si>
  <si>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</si>
  <si>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</si>
  <si>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</si>
  <si>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</si>
  <si>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</si>
  <si>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</si>
  <si>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</si>
  <si>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</si>
  <si>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</si>
  <si>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</si>
  <si>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</si>
  <si>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</si>
  <si>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</si>
  <si>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</si>
  <si>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</si>
  <si>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</si>
  <si>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</si>
  <si>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</si>
  <si>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</si>
  <si>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</si>
  <si>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</si>
  <si>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</si>
  <si>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</si>
  <si>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</si>
  <si>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</si>
  <si>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</si>
  <si>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</si>
  <si>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</si>
  <si>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</si>
  <si>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</si>
  <si>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</si>
  <si>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</si>
  <si>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</si>
  <si>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</si>
  <si>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</si>
  <si>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</si>
  <si>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</si>
  <si>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</si>
  <si>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</si>
  <si>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</si>
  <si>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</si>
  <si>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</si>
  <si>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</si>
  <si>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</si>
  <si>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</si>
  <si>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</si>
  <si>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</si>
  <si>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</si>
  <si>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</si>
  <si>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</si>
  <si>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</si>
  <si>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</si>
  <si>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</si>
  <si>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</si>
  <si>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</si>
  <si>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</si>
  <si>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</si>
  <si>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</si>
  <si>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</si>
  <si>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</si>
  <si>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</si>
  <si>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</si>
  <si>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</si>
  <si>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</si>
  <si>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</si>
  <si>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</si>
  <si>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</si>
  <si>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</si>
  <si>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</si>
  <si>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</si>
  <si>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</si>
  <si>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</si>
  <si>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</si>
  <si>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</si>
  <si>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</si>
  <si>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</si>
  <si>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</si>
  <si>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</si>
  <si>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</si>
  <si>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</si>
  <si>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</si>
  <si>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</si>
  <si>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</si>
  <si>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</si>
  <si>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</si>
  <si>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</si>
  <si>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</si>
  <si>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</si>
  <si>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</si>
  <si>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</si>
  <si>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</si>
  <si>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</si>
  <si>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</si>
  <si>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</si>
  <si>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</si>
  <si>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</si>
  <si>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</si>
  <si>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</si>
  <si>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</si>
  <si>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</si>
  <si>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</si>
  <si>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</si>
  <si>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</si>
  <si>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</si>
  <si>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</si>
  <si>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</si>
  <si>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</si>
  <si>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</si>
  <si>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</si>
  <si>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</si>
  <si>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</si>
  <si>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</si>
  <si>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</si>
  <si>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</si>
  <si>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</si>
  <si>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</si>
  <si>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</si>
  <si>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</si>
  <si>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</si>
  <si>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</si>
  <si>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</si>
  <si>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</si>
  <si>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</si>
  <si>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</si>
  <si>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</si>
  <si>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</si>
  <si>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</si>
  <si>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</si>
  <si>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</si>
  <si>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</si>
  <si>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</si>
  <si>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</si>
  <si>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</si>
  <si>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</si>
  <si>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</si>
  <si>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</si>
  <si>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</si>
  <si>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</si>
  <si>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</si>
  <si>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</si>
  <si>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</si>
  <si>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</si>
  <si>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</si>
  <si>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</si>
  <si>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</si>
  <si>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</si>
  <si>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</si>
  <si>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</si>
  <si>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</si>
  <si>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</si>
  <si>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</si>
  <si>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</si>
  <si>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</si>
  <si>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</si>
  <si>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</si>
  <si>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</si>
  <si>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</si>
  <si>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</si>
  <si>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</si>
  <si>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</si>
  <si>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</si>
  <si>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</si>
  <si>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</si>
  <si>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</si>
  <si>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</si>
  <si>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</si>
  <si>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</si>
  <si>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</si>
  <si>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</si>
  <si>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</si>
  <si>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</si>
  <si>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</si>
  <si>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</si>
  <si>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</si>
  <si>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</si>
  <si>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</si>
  <si>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</si>
  <si>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</si>
  <si>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</si>
  <si>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</si>
  <si>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</si>
  <si>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</si>
  <si>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</si>
  <si>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</si>
  <si>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</si>
  <si>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</si>
  <si>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</si>
  <si>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</si>
  <si>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</si>
  <si>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</si>
  <si>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</si>
  <si>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</si>
  <si>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</si>
  <si>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</si>
  <si>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</si>
  <si>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</si>
  <si>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</si>
  <si>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</si>
  <si>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</si>
  <si>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</si>
  <si>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</si>
  <si>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</si>
  <si>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</si>
  <si>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</si>
  <si>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</si>
  <si>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</si>
  <si>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</si>
  <si>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</si>
  <si>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</si>
  <si>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</si>
  <si>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</si>
  <si>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</si>
  <si>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</si>
  <si>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</si>
  <si>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</si>
  <si>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</si>
  <si>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</si>
  <si>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</si>
  <si>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</si>
  <si>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</si>
  <si>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</si>
  <si>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</si>
  <si>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</si>
  <si>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</si>
  <si>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</si>
  <si>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</si>
  <si>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</si>
  <si>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</si>
  <si>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</si>
  <si>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</si>
  <si>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</si>
  <si>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</si>
  <si>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</si>
  <si>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</si>
  <si>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</si>
  <si>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</si>
  <si>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</si>
  <si>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</si>
  <si>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</si>
  <si>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</si>
  <si>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</si>
  <si>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</si>
  <si>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</si>
  <si>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</si>
  <si>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</si>
  <si>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</si>
  <si>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</si>
  <si>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</si>
  <si>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</si>
  <si>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</si>
  <si>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</si>
  <si>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</si>
  <si>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</si>
  <si>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</si>
  <si>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</si>
  <si>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</si>
  <si>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</si>
  <si>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</si>
  <si>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</si>
  <si>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</si>
  <si>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</si>
  <si>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</si>
  <si>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</si>
  <si>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</si>
  <si>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</si>
  <si>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</si>
  <si>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</si>
  <si>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</si>
  <si>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</si>
  <si>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</si>
  <si>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</si>
  <si>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</si>
  <si>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</si>
  <si>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</si>
  <si>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</si>
  <si>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</si>
  <si>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</si>
  <si>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</si>
  <si>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</si>
  <si>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</si>
  <si>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</si>
  <si>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</si>
  <si>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</si>
  <si>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</si>
  <si>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</si>
  <si>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</si>
  <si>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</si>
  <si>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</si>
  <si>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</si>
  <si>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</si>
  <si>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</si>
  <si>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</si>
  <si>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</si>
  <si>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</si>
  <si>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</si>
  <si>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</si>
  <si>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</si>
  <si>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</si>
  <si>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</si>
  <si>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</si>
  <si>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</si>
  <si>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</si>
  <si>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</si>
  <si>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</si>
  <si>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</si>
  <si>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</si>
  <si>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</si>
  <si>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</si>
  <si>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</si>
  <si>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</si>
  <si>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</si>
  <si>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</si>
  <si>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</si>
  <si>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</si>
  <si>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</si>
  <si>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</si>
  <si>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</si>
  <si>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</si>
  <si>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</si>
  <si>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</si>
  <si>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</si>
  <si>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</si>
  <si>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</si>
  <si>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</si>
  <si>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</si>
  <si>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</si>
  <si>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</si>
  <si>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</si>
  <si>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</si>
  <si>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</si>
  <si>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</si>
  <si>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</si>
  <si>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</si>
  <si>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</si>
  <si>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</si>
  <si>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</si>
  <si>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</si>
  <si>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</si>
  <si>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</si>
  <si>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</si>
  <si>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</si>
  <si>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</si>
  <si>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</si>
  <si>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</si>
  <si>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</si>
  <si>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</si>
  <si>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</si>
  <si>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</si>
  <si>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</si>
  <si>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</si>
  <si>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</si>
  <si>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</si>
  <si>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</si>
  <si>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</si>
  <si>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</si>
  <si>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</si>
  <si>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</si>
  <si>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</si>
  <si>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</si>
  <si>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</si>
  <si>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</si>
  <si>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</si>
  <si>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</si>
  <si>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</si>
  <si>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</si>
  <si>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</si>
  <si>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</si>
  <si>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</si>
  <si>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</si>
  <si>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</si>
  <si>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</si>
  <si>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</si>
  <si>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</si>
  <si>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</si>
  <si>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</si>
  <si>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</si>
  <si>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</si>
  <si>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</si>
  <si>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</si>
  <si>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</si>
  <si>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</si>
  <si>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</si>
  <si>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</si>
  <si>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</si>
  <si>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</si>
  <si>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</si>
  <si>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</si>
  <si>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</si>
  <si>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</si>
  <si>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</si>
  <si>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</si>
  <si>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</si>
  <si>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</si>
  <si>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</si>
  <si>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</si>
  <si>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</si>
  <si>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</si>
  <si>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</si>
  <si>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</si>
  <si>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</si>
  <si>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</si>
  <si>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</si>
  <si>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</si>
  <si>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</si>
  <si>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</si>
  <si>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</si>
  <si>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</si>
  <si>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</si>
  <si>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</si>
  <si>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</si>
  <si>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</si>
  <si>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</si>
  <si>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</si>
  <si>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</si>
  <si>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</si>
  <si>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</si>
  <si>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</si>
  <si>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</si>
  <si>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</si>
  <si>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</si>
  <si>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</si>
  <si>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</si>
  <si>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</si>
  <si>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</si>
  <si>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</si>
  <si>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</si>
  <si>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</si>
  <si>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</si>
  <si>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</si>
  <si>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</si>
  <si>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</si>
  <si>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</si>
  <si>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</si>
  <si>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</si>
  <si>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</si>
  <si>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</si>
  <si>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</si>
  <si>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</si>
  <si>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</si>
  <si>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</si>
  <si>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</si>
  <si>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</si>
  <si>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</si>
  <si>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</si>
  <si>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</si>
  <si>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</si>
  <si>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</si>
  <si>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</si>
  <si>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</si>
  <si>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</si>
  <si>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</si>
  <si>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</si>
  <si>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</si>
  <si>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</si>
  <si>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</si>
  <si>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</si>
  <si>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</si>
  <si>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</si>
  <si>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</si>
  <si>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</si>
  <si>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</si>
  <si>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</si>
  <si>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</si>
  <si>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</si>
  <si>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</si>
  <si>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</si>
  <si>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</si>
  <si>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</si>
  <si>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</si>
  <si>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</si>
  <si>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</si>
  <si>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</si>
  <si>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</si>
  <si>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</si>
  <si>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</si>
  <si>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</si>
  <si>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</si>
  <si>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</si>
  <si>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</si>
  <si>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</si>
  <si>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</si>
  <si>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</si>
  <si>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</si>
  <si>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</si>
  <si>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</si>
  <si>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</si>
  <si>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</si>
  <si>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</si>
  <si>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</si>
  <si>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</si>
  <si>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</si>
  <si>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</si>
  <si>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</si>
  <si>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</si>
  <si>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</si>
  <si>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</si>
  <si>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</si>
  <si>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</si>
  <si>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</si>
  <si>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</si>
  <si>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</si>
  <si>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</si>
  <si>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</si>
  <si>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</si>
  <si>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</si>
  <si>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</si>
  <si>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</si>
  <si>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</si>
  <si>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</si>
  <si>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</si>
  <si>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</si>
  <si>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</si>
  <si>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</si>
  <si>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</si>
  <si>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</si>
  <si>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</si>
  <si>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</si>
  <si>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</si>
  <si>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</si>
  <si>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</si>
  <si>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</si>
  <si>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</si>
  <si>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</si>
  <si>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</si>
  <si>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</si>
  <si>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</si>
  <si>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</si>
  <si>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</si>
  <si>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</si>
  <si>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</si>
  <si>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</si>
  <si>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</si>
  <si>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</si>
  <si>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</si>
  <si>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</si>
  <si>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</si>
  <si>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</si>
  <si>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</si>
  <si>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</si>
  <si>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</si>
  <si>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</si>
  <si>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</si>
  <si>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</si>
  <si>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</si>
  <si>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</si>
  <si>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</si>
  <si>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</si>
  <si>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</si>
  <si>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</si>
  <si>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</si>
  <si>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</si>
  <si>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</si>
  <si>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</si>
  <si>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</si>
  <si>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</si>
  <si>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</si>
  <si>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</si>
  <si>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</si>
  <si>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</si>
  <si>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</si>
  <si>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</si>
  <si>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</si>
  <si>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</si>
  <si>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</si>
  <si>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</si>
  <si>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</si>
  <si>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</si>
  <si>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</si>
  <si>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</si>
  <si>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</si>
  <si>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</si>
  <si>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</si>
  <si>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</si>
  <si>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</si>
  <si>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</si>
  <si>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</si>
  <si>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</si>
  <si>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</si>
  <si>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</si>
  <si>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</si>
  <si>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</si>
  <si>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</si>
  <si>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</si>
  <si>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</si>
  <si>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</si>
  <si>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</si>
  <si>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</si>
  <si>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</si>
  <si>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</si>
  <si>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</si>
  <si>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</si>
  <si>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</si>
  <si>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</si>
  <si>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</si>
  <si>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</si>
  <si>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</si>
  <si>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</si>
  <si>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</si>
  <si>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</si>
  <si>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</si>
  <si>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</si>
  <si>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</si>
  <si>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</si>
  <si>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</si>
  <si>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</si>
  <si>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</si>
  <si>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</si>
  <si>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</si>
  <si>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</si>
  <si>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</si>
  <si>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</si>
  <si>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</si>
  <si>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</si>
  <si>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</si>
  <si>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</si>
  <si>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</si>
  <si>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</si>
  <si>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</si>
  <si>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</si>
  <si>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</si>
  <si>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</si>
  <si>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</si>
  <si>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</si>
  <si>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</si>
  <si>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</si>
  <si>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</si>
  <si>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</si>
  <si>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</si>
  <si>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</si>
  <si>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</si>
  <si>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</si>
  <si>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</si>
  <si>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</si>
  <si>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</si>
  <si>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</si>
  <si>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</si>
  <si>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</si>
  <si>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</si>
  <si>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</si>
  <si>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</si>
  <si>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</si>
  <si>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</si>
  <si>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</si>
  <si>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</si>
  <si>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</si>
  <si>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</si>
  <si>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</si>
  <si>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</si>
  <si>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</si>
  <si>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</si>
  <si>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</si>
  <si>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</si>
  <si>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</si>
  <si>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</si>
  <si>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</si>
  <si>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</si>
  <si>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</si>
  <si>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</si>
  <si>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</si>
  <si>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</si>
  <si>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</si>
  <si>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</si>
  <si>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</si>
  <si>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</si>
  <si>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</si>
  <si>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</si>
  <si>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</si>
  <si>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</si>
  <si>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</si>
  <si>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</si>
  <si>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</si>
  <si>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</si>
  <si>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</si>
  <si>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</si>
  <si>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</si>
  <si>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</si>
  <si>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</si>
  <si>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</si>
  <si>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</si>
  <si>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</si>
  <si>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</si>
  <si>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</si>
  <si>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</si>
  <si>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</si>
  <si>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</si>
  <si>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</si>
  <si>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</si>
  <si>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</si>
  <si>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</si>
  <si>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</si>
  <si>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</si>
  <si>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</si>
  <si>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</si>
  <si>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</si>
  <si>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</si>
  <si>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</si>
  <si>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</si>
  <si>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</si>
  <si>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</si>
  <si>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</si>
  <si>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</si>
  <si>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</si>
  <si>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</si>
  <si>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</si>
  <si>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</si>
  <si>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</si>
  <si>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</si>
  <si>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</si>
  <si>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</si>
  <si>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</si>
  <si>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</si>
  <si>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</si>
  <si>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</si>
  <si>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</si>
  <si>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</si>
  <si>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</si>
  <si>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</si>
  <si>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</si>
  <si>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</si>
  <si>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</si>
  <si>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</si>
  <si>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</si>
  <si>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</si>
  <si>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</si>
  <si>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</si>
  <si>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</si>
  <si>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</si>
  <si>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</si>
  <si>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</si>
  <si>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</si>
  <si>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</si>
  <si>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</si>
  <si>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</si>
  <si>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</si>
  <si>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</si>
  <si>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</si>
  <si>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</si>
  <si>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</si>
  <si>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</si>
  <si>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</si>
  <si>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</si>
  <si>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</si>
  <si>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</si>
  <si>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</si>
  <si>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</si>
  <si>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</si>
  <si>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</si>
  <si>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</si>
  <si>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</si>
  <si>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</si>
  <si>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</si>
  <si>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</si>
  <si>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</si>
  <si>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</si>
  <si>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</si>
  <si>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</si>
  <si>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</si>
  <si>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</si>
  <si>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</si>
  <si>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</si>
  <si>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</si>
  <si>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</si>
  <si>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</si>
  <si>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</si>
  <si>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</si>
  <si>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</si>
  <si>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</si>
  <si>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</si>
  <si>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</si>
  <si>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</si>
  <si>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</si>
  <si>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</si>
  <si>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</si>
  <si>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</si>
  <si>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</si>
  <si>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</si>
  <si>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</si>
  <si>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</si>
  <si>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</si>
  <si>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</si>
  <si>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</si>
  <si>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</si>
  <si>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</si>
  <si>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</si>
  <si>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</si>
  <si>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</si>
  <si>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</si>
  <si>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</si>
  <si>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</si>
  <si>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</si>
  <si>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</si>
  <si>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</si>
  <si>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</si>
  <si>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</si>
  <si>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</si>
  <si>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</si>
  <si>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</si>
  <si>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</si>
  <si>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</si>
  <si>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</si>
  <si>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</si>
  <si>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</si>
  <si>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</si>
  <si>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</si>
  <si>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</si>
  <si>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</si>
  <si>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</si>
  <si>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</si>
  <si>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</si>
  <si>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</si>
  <si>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</si>
  <si>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</si>
  <si>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</si>
  <si>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</si>
  <si>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</si>
  <si>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</si>
  <si>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</si>
  <si>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</si>
  <si>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</si>
  <si>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</si>
  <si>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</si>
  <si>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</si>
  <si>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</si>
  <si>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</si>
  <si>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</si>
  <si>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</si>
  <si>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</si>
  <si>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</si>
  <si>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</si>
  <si>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</si>
  <si>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</si>
  <si>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</si>
  <si>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</si>
  <si>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</si>
  <si>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</si>
  <si>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</si>
  <si>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</si>
  <si>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</si>
  <si>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</si>
  <si>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</si>
  <si>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</si>
  <si>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</si>
  <si>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</si>
  <si>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</si>
  <si>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</si>
  <si>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</si>
  <si>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</si>
  <si>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</si>
  <si>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</si>
  <si>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</si>
  <si>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</si>
  <si>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</si>
  <si>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</si>
  <si>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</si>
  <si>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</si>
  <si>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</si>
  <si>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</si>
  <si>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</si>
  <si>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</si>
  <si>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</si>
  <si>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</si>
  <si>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</si>
  <si>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</si>
  <si>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</si>
  <si>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</si>
  <si>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</si>
  <si>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</si>
  <si>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</si>
  <si>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</si>
  <si>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</si>
  <si>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</si>
  <si>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</si>
  <si>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</si>
  <si>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</si>
  <si>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</si>
  <si>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</si>
  <si>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</si>
  <si>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</si>
  <si>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</si>
  <si>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</si>
  <si>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</si>
  <si>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</si>
  <si>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</si>
  <si>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</si>
  <si>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</si>
  <si>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</si>
  <si>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</si>
  <si>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</si>
  <si>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</si>
  <si>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</si>
  <si>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</si>
  <si>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</si>
  <si>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</si>
  <si>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</si>
  <si>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</si>
  <si>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</si>
  <si>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</si>
  <si>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</si>
  <si>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</si>
  <si>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</si>
  <si>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</si>
  <si>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</si>
  <si>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</si>
  <si>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</si>
  <si>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</si>
  <si>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</si>
  <si>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</si>
  <si>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</si>
  <si>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</si>
  <si>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</si>
  <si>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</si>
  <si>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</si>
  <si>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</si>
  <si>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</si>
  <si>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</si>
  <si>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</si>
  <si>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</si>
  <si>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</si>
  <si>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</si>
  <si>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</si>
  <si>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</si>
  <si>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</si>
  <si>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</si>
  <si>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</si>
  <si>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</si>
  <si>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</si>
  <si>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</si>
  <si>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</si>
  <si>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</si>
  <si>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</si>
  <si>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</si>
  <si>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</si>
  <si>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</si>
  <si>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</si>
  <si>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</si>
  <si>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</si>
  <si>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</si>
  <si>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</si>
  <si>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</si>
  <si>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</si>
  <si>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</si>
  <si>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</si>
  <si>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</si>
  <si>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</si>
  <si>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</si>
  <si>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</si>
  <si>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</si>
  <si>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</si>
  <si>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</si>
  <si>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</si>
  <si>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</si>
  <si>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</si>
  <si>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</si>
  <si>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</si>
  <si>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</si>
  <si>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</si>
  <si>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</si>
  <si>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</si>
  <si>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</si>
  <si>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</si>
  <si>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</si>
  <si>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</si>
  <si>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</si>
  <si>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</si>
  <si>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</si>
  <si>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</si>
  <si>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</si>
  <si>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</si>
  <si>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</si>
  <si>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</si>
  <si>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</si>
  <si>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</si>
  <si>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</si>
  <si>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</si>
  <si>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</si>
  <si>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</si>
  <si>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</si>
  <si>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</si>
  <si>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</si>
  <si>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</si>
  <si>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</si>
  <si>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</si>
  <si>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</si>
  <si>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</si>
  <si>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</si>
  <si>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</si>
  <si>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</si>
  <si>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</si>
  <si>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</si>
  <si>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</si>
  <si>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</si>
  <si>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</si>
  <si>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</si>
  <si>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</si>
  <si>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</si>
  <si>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</si>
  <si>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</si>
  <si>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</si>
  <si>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</si>
  <si>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</si>
  <si>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</si>
  <si>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</si>
  <si>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</si>
  <si>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</si>
  <si>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</si>
  <si>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</si>
  <si>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</si>
  <si>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</si>
  <si>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</si>
  <si>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</si>
  <si>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</si>
  <si>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</si>
  <si>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</si>
  <si>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</si>
  <si>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</si>
  <si>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</si>
  <si>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</si>
  <si>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</si>
  <si>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</si>
  <si>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</si>
  <si>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</si>
  <si>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</si>
  <si>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</si>
  <si>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</si>
  <si>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</si>
  <si>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</si>
  <si>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</si>
  <si>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</si>
  <si>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</si>
  <si>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</si>
  <si>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</si>
  <si>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</si>
  <si>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</si>
  <si>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</si>
  <si>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</si>
  <si>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</si>
  <si>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</si>
  <si>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</si>
  <si>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</si>
  <si>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</si>
  <si>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</si>
  <si>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</si>
  <si>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</si>
  <si>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</si>
  <si>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</si>
  <si>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</si>
  <si>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</si>
  <si>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</si>
  <si>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</si>
  <si>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</si>
  <si>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</si>
  <si>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</si>
  <si>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</si>
  <si>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</si>
  <si>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</si>
  <si>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</si>
  <si>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</si>
  <si>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</si>
  <si>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</si>
  <si>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</si>
  <si>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</si>
  <si>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</si>
  <si>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</si>
  <si>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</si>
  <si>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</si>
  <si>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</si>
  <si>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</si>
  <si>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</si>
  <si>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</si>
  <si>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</si>
  <si>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</si>
  <si>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</si>
  <si>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</si>
  <si>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</si>
  <si>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</si>
  <si>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</si>
  <si>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</si>
  <si>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</si>
  <si>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</si>
  <si>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</si>
  <si>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</si>
  <si>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</si>
  <si>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</si>
  <si>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</si>
  <si>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</si>
  <si>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</si>
  <si>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</si>
  <si>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</si>
  <si>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</si>
  <si>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</si>
  <si>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</si>
  <si>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</si>
  <si>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</si>
  <si>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</si>
  <si>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</si>
  <si>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</si>
  <si>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</si>
  <si>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</si>
  <si>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</si>
  <si>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</si>
  <si>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</si>
  <si>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</si>
  <si>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</si>
  <si>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</si>
  <si>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</si>
  <si>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</si>
  <si>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</si>
  <si>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</si>
  <si>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</si>
  <si>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</si>
  <si>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</si>
  <si>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</si>
  <si>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</si>
  <si>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</si>
  <si>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</si>
  <si>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</si>
  <si>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</si>
  <si>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</si>
  <si>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</si>
  <si>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</si>
  <si>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</si>
  <si>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</si>
  <si>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</si>
  <si>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</si>
  <si>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</si>
  <si>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</si>
  <si>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</si>
  <si>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</si>
  <si>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</si>
  <si>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</si>
  <si>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</si>
  <si>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</si>
  <si>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</si>
  <si>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</si>
  <si>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</si>
  <si>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</si>
  <si>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</si>
  <si>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</si>
  <si>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</si>
  <si>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</si>
  <si>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</si>
  <si>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</si>
  <si>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</si>
  <si>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</si>
  <si>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</si>
  <si>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</si>
  <si>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</si>
  <si>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</si>
  <si>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</si>
  <si>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</si>
  <si>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</si>
  <si>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</si>
  <si>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</si>
  <si>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</si>
  <si>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</si>
  <si>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</si>
  <si>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</si>
  <si>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</si>
  <si>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</si>
  <si>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</si>
  <si>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</si>
  <si>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</si>
  <si>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</si>
  <si>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</si>
  <si>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</si>
  <si>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</si>
  <si>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</si>
  <si>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</si>
  <si>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</si>
  <si>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</si>
  <si>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</si>
  <si>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</si>
  <si>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</si>
  <si>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</si>
  <si>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</si>
  <si>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</si>
  <si>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</si>
  <si>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</si>
  <si>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</si>
  <si>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</si>
  <si>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</si>
  <si>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</si>
  <si>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</si>
  <si>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</si>
  <si>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</si>
  <si>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</si>
  <si>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</si>
  <si>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</si>
  <si>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</si>
  <si>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</si>
  <si>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</si>
  <si>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</si>
  <si>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</si>
  <si>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</si>
  <si>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</si>
  <si>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</si>
  <si>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</si>
  <si>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</si>
  <si>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</si>
  <si>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</si>
  <si>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</si>
  <si>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</si>
  <si>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</si>
  <si>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</si>
  <si>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</si>
  <si>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</si>
  <si>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</si>
  <si>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</si>
  <si>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</si>
  <si>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</si>
  <si>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</si>
  <si>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</si>
  <si>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</si>
  <si>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</si>
  <si>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</si>
  <si>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</si>
  <si>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</si>
  <si>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</si>
  <si>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</si>
  <si>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</si>
  <si>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</si>
  <si>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</si>
  <si>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</si>
  <si>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</si>
  <si>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</si>
  <si>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</si>
  <si>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</si>
  <si>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</si>
  <si>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</si>
  <si>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</si>
  <si>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</si>
  <si>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</si>
  <si>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</si>
  <si>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</si>
  <si>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</si>
  <si>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</si>
  <si>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</si>
  <si>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</si>
  <si>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</si>
  <si>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</si>
  <si>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</si>
  <si>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</si>
  <si>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</si>
  <si>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</si>
  <si>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</si>
  <si>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</si>
  <si>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</si>
  <si>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</si>
  <si>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</si>
  <si>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</si>
  <si>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</si>
  <si>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</si>
  <si>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</si>
  <si>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</si>
  <si>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</si>
  <si>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</si>
  <si>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</si>
  <si>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</si>
  <si>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</si>
  <si>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</si>
  <si>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</si>
  <si>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</si>
  <si>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</si>
  <si>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</si>
  <si>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</si>
  <si>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</si>
  <si>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</si>
  <si>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</si>
  <si>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</si>
  <si>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</si>
  <si>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</si>
  <si>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</si>
  <si>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</si>
  <si>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</si>
  <si>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</si>
  <si>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</si>
  <si>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</si>
  <si>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</si>
  <si>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</si>
  <si>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</si>
  <si>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</si>
  <si>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</si>
  <si>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</si>
  <si>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</si>
  <si>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</si>
  <si>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</si>
  <si>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</si>
  <si>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</si>
  <si>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</si>
  <si>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</si>
  <si>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</si>
  <si>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</si>
  <si>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</si>
  <si>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</si>
  <si>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</si>
  <si>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</si>
  <si>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</si>
  <si>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</si>
  <si>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</si>
  <si>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</si>
  <si>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</si>
  <si>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</si>
  <si>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</si>
  <si>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</si>
  <si>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</si>
  <si>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</si>
  <si>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</si>
  <si>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</si>
  <si>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</si>
  <si>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</si>
  <si>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</si>
  <si>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</si>
  <si>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</si>
  <si>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</si>
  <si>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</si>
  <si>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</si>
  <si>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</si>
  <si>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</si>
  <si>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</si>
  <si>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</si>
  <si>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</si>
  <si>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</si>
  <si>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</si>
  <si>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</si>
  <si>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</si>
  <si>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</si>
  <si>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</si>
  <si>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</si>
  <si>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</si>
  <si>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</si>
  <si>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</si>
  <si>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</si>
  <si>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</si>
  <si>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</si>
  <si>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</si>
  <si>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</si>
  <si>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</si>
  <si>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</si>
  <si>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</si>
  <si>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</si>
  <si>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</si>
  <si>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</si>
  <si>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</si>
  <si>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</si>
  <si>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</si>
  <si>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</si>
  <si>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</si>
  <si>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</si>
  <si>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</si>
  <si>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</si>
  <si>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</si>
  <si>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</si>
  <si>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</si>
  <si>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</si>
  <si>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</si>
  <si>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</si>
  <si>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</si>
  <si>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</si>
  <si>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</si>
  <si>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</si>
  <si>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</si>
  <si>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</si>
  <si>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</si>
  <si>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</si>
  <si>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</si>
  <si>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</si>
  <si>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</si>
  <si>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</si>
  <si>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</si>
  <si>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</si>
  <si>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</si>
  <si>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</si>
  <si>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</si>
  <si>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</si>
  <si>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</si>
  <si>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</si>
  <si>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</si>
  <si>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</si>
  <si>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</si>
  <si>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</si>
  <si>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</si>
  <si>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</si>
  <si>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</si>
  <si>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</si>
  <si>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</si>
  <si>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</si>
  <si>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</si>
  <si>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</si>
  <si>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</si>
  <si>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</si>
  <si>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</si>
  <si>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</si>
  <si>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</si>
  <si>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</si>
  <si>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</si>
  <si>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</si>
  <si>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</si>
  <si>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</si>
  <si>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</si>
  <si>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</si>
  <si>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</si>
  <si>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</si>
  <si>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</si>
  <si>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</si>
  <si>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</si>
  <si>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</si>
  <si>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</si>
  <si>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</si>
  <si>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</si>
  <si>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</si>
  <si>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</si>
  <si>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</si>
  <si>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</si>
  <si>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</si>
  <si>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</si>
  <si>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</si>
  <si>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</si>
  <si>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</si>
  <si>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</si>
  <si>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</si>
  <si>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</si>
  <si>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</si>
  <si>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</si>
  <si>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</si>
  <si>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</si>
  <si>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</si>
  <si>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</si>
  <si>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</si>
  <si>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</si>
  <si>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</si>
  <si>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</si>
  <si>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</si>
  <si>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</si>
  <si>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</si>
  <si>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</si>
  <si>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</si>
  <si>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</si>
  <si>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</si>
  <si>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</si>
  <si>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</si>
  <si>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</si>
  <si>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</si>
  <si>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</si>
  <si>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</si>
  <si>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</si>
  <si>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</si>
  <si>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</si>
  <si>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</si>
  <si>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</si>
  <si>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</si>
  <si>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</si>
  <si>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</si>
  <si>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</si>
  <si>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</si>
  <si>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</si>
  <si>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</si>
  <si>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</si>
  <si>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</si>
  <si>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</si>
  <si>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</si>
  <si>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</si>
  <si>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</si>
  <si>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</si>
  <si>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</si>
  <si>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</si>
  <si>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</si>
  <si>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</si>
  <si>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</si>
  <si>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</si>
  <si>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</si>
  <si>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</si>
  <si>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</si>
  <si>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</si>
  <si>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</si>
  <si>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</si>
  <si>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</si>
  <si>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</si>
  <si>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</si>
  <si>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</si>
  <si>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</si>
  <si>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</si>
  <si>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</si>
  <si>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</si>
  <si>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</si>
  <si>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</si>
  <si>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</si>
  <si>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</si>
  <si>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</si>
  <si>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</si>
  <si>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</si>
  <si>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</si>
  <si>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</si>
  <si>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</si>
  <si>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</si>
  <si>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</si>
  <si>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</si>
  <si>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</si>
  <si>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</si>
  <si>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</si>
  <si>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</si>
  <si>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</si>
  <si>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</si>
  <si>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</si>
  <si>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</si>
  <si>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</si>
  <si>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</si>
  <si>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</si>
  <si>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</si>
  <si>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</si>
  <si>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</si>
  <si>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</si>
  <si>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</si>
  <si>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</si>
  <si>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</si>
  <si>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</si>
  <si>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</si>
  <si>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</si>
  <si>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</si>
  <si>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</si>
  <si>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</si>
  <si>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</si>
  <si>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</si>
  <si>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</si>
  <si>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</si>
  <si>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</si>
  <si>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</si>
  <si>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</si>
  <si>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</si>
  <si>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</si>
  <si>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</si>
  <si>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</si>
  <si>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</si>
  <si>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</si>
  <si>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</si>
  <si>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</si>
  <si>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</si>
  <si>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</si>
  <si>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</si>
  <si>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</si>
  <si>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</si>
  <si>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</si>
  <si>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</si>
  <si>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</si>
  <si>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</si>
  <si>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</si>
  <si>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</si>
  <si>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</si>
  <si>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</si>
  <si>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</si>
  <si>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</si>
  <si>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</si>
  <si>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</si>
  <si>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</si>
  <si>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</si>
  <si>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</si>
  <si>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</si>
  <si>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</si>
  <si>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</si>
  <si>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</si>
  <si>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</si>
  <si>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</si>
  <si>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</si>
  <si>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</si>
  <si>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</si>
  <si>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</si>
  <si>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</si>
  <si>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</si>
  <si>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</si>
  <si>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</si>
  <si>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</si>
  <si>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</si>
  <si>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</si>
  <si>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</si>
  <si>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</si>
  <si>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</si>
  <si>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</si>
  <si>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</si>
  <si>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</si>
  <si>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</si>
  <si>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</si>
  <si>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</si>
  <si>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</si>
  <si>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</si>
  <si>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</si>
  <si>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</si>
  <si>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</si>
  <si>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</si>
  <si>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</si>
  <si>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</si>
  <si>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</si>
  <si>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</si>
  <si>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</si>
  <si>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</si>
  <si>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</si>
  <si>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</si>
  <si>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</si>
  <si>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</si>
  <si>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</si>
  <si>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</si>
  <si>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</si>
  <si>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</si>
  <si>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</si>
  <si>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</si>
  <si>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</si>
  <si>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</si>
  <si>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</si>
  <si>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</si>
  <si>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</si>
  <si>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</si>
  <si>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</si>
  <si>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</si>
  <si>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</si>
  <si>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</si>
  <si>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</si>
  <si>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</si>
  <si>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</si>
  <si>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</si>
  <si>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</si>
  <si>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</si>
  <si>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</si>
  <si>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</si>
  <si>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</si>
  <si>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</si>
  <si>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</si>
  <si>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</si>
  <si>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</si>
  <si>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</si>
  <si>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</si>
  <si>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</si>
  <si>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</si>
  <si>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</si>
  <si>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</si>
  <si>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</si>
  <si>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</si>
  <si>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</si>
  <si>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</si>
  <si>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</si>
  <si>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</si>
  <si>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</si>
  <si>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</si>
  <si>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</si>
  <si>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</si>
  <si>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</si>
  <si>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</si>
  <si>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</si>
  <si>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</si>
  <si>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</si>
  <si>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</si>
  <si>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</si>
  <si>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</si>
  <si>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</si>
  <si>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</si>
  <si>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</si>
  <si>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</si>
  <si>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</si>
  <si>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</si>
  <si>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</si>
  <si>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</si>
  <si>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</si>
  <si>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</si>
  <si>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</si>
  <si>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</si>
  <si>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</si>
  <si>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</si>
  <si>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</si>
  <si>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</si>
  <si>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</si>
  <si>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</si>
  <si>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</si>
  <si>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</si>
  <si>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</si>
  <si>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</si>
  <si>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</si>
  <si>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</si>
  <si>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</si>
  <si>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</si>
  <si>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</si>
  <si>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</si>
  <si>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</si>
  <si>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</si>
  <si>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</si>
  <si>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</si>
  <si>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</si>
  <si>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</si>
  <si>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</si>
  <si>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</si>
  <si>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</si>
  <si>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</si>
  <si>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</si>
  <si>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</si>
  <si>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</si>
  <si>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</si>
  <si>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</si>
  <si>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</si>
  <si>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</si>
  <si>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</si>
  <si>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</si>
  <si>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</si>
  <si>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</si>
  <si>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</si>
  <si>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</si>
  <si>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</si>
  <si>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</si>
  <si>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</si>
  <si>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</si>
  <si>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</si>
  <si>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</si>
  <si>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</si>
  <si>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</si>
  <si>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</si>
  <si>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</si>
  <si>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</si>
  <si>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</si>
  <si>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</si>
  <si>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</si>
  <si>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</si>
  <si>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</si>
  <si>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</si>
  <si>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</si>
  <si>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</si>
  <si>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</si>
  <si>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</si>
  <si>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</si>
  <si>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</si>
  <si>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</si>
  <si>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</si>
  <si>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</si>
  <si>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</si>
  <si>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</si>
  <si>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</si>
  <si>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</si>
  <si>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</si>
  <si>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</si>
  <si>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</si>
  <si>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</si>
  <si>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</si>
  <si>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</si>
  <si>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</si>
  <si>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</si>
  <si>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</si>
  <si>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</si>
  <si>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</si>
  <si>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</si>
  <si>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</si>
  <si>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</si>
  <si>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</si>
  <si>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</si>
  <si>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</si>
  <si>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</si>
  <si>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</si>
  <si>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</si>
  <si>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</si>
  <si>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</si>
  <si>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</si>
  <si>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</si>
  <si>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</si>
  <si>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</si>
  <si>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</si>
  <si>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</si>
  <si>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</si>
  <si>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</si>
  <si>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</si>
  <si>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</si>
  <si>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</si>
  <si>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</si>
  <si>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</si>
  <si>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</si>
  <si>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</si>
  <si>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</si>
  <si>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</si>
  <si>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</si>
  <si>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</si>
  <si>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</si>
  <si>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</si>
  <si>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</si>
  <si>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</si>
  <si>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</si>
  <si>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</si>
  <si>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</si>
  <si>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</si>
  <si>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</si>
  <si>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</si>
  <si>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</si>
  <si>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</si>
  <si>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</si>
  <si>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</si>
  <si>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</si>
  <si>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</si>
  <si>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</si>
  <si>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</si>
  <si>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</si>
  <si>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</si>
  <si>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</si>
  <si>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</si>
  <si>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</si>
  <si>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</si>
  <si>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</si>
  <si>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</si>
  <si>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</si>
  <si>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</si>
  <si>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</si>
  <si>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</si>
  <si>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</si>
  <si>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</si>
  <si>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</si>
  <si>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</si>
  <si>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</si>
  <si>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</si>
  <si>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</si>
  <si>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</si>
  <si>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</si>
  <si>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</si>
  <si>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</si>
  <si>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</si>
  <si>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</si>
  <si>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</si>
  <si>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</si>
  <si>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</si>
  <si>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</si>
  <si>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</si>
  <si>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</si>
  <si>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</si>
  <si>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</si>
  <si>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</si>
  <si>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</si>
  <si>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</si>
  <si>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</si>
  <si>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</si>
  <si>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</si>
  <si>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</si>
  <si>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</si>
  <si>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</si>
  <si>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</si>
  <si>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</si>
  <si>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</si>
  <si>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</si>
  <si>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</si>
  <si>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</si>
  <si>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</si>
  <si>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</si>
  <si>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</si>
  <si>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</si>
  <si>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</si>
  <si>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</si>
  <si>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</si>
  <si>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</si>
  <si>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</si>
  <si>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</si>
  <si>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</si>
  <si>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</si>
  <si>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</si>
  <si>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</si>
  <si>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</si>
  <si>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</si>
  <si>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</si>
  <si>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</si>
  <si>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</si>
  <si>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</si>
  <si>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</si>
  <si>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</si>
  <si>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</si>
  <si>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</si>
  <si>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</si>
  <si>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</si>
  <si>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</si>
  <si>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</si>
  <si>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</si>
  <si>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</si>
  <si>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</si>
  <si>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</si>
  <si>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</si>
  <si>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</si>
  <si>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</si>
  <si>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</si>
  <si>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</si>
  <si>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</si>
  <si>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</si>
  <si>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</si>
  <si>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</si>
  <si>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</si>
  <si>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</si>
  <si>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</si>
  <si>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</si>
  <si>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</si>
  <si>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</si>
  <si>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</si>
  <si>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</si>
  <si>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</si>
  <si>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</si>
  <si>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</si>
  <si>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</si>
  <si>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</si>
  <si>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</si>
  <si>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</si>
  <si>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</si>
  <si>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</si>
  <si>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</si>
  <si>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</si>
  <si>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</si>
  <si>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</si>
  <si>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</si>
  <si>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</si>
  <si>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</si>
  <si>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</si>
  <si>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</si>
  <si>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</si>
  <si>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</si>
  <si>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</si>
  <si>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</si>
  <si>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</si>
  <si>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</si>
  <si>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</si>
  <si>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</si>
  <si>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</si>
  <si>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</si>
  <si>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</si>
  <si>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</si>
  <si>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</si>
  <si>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</si>
  <si>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</si>
  <si>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</si>
  <si>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</si>
  <si>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</si>
  <si>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</si>
  <si>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</si>
  <si>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</si>
  <si>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</si>
  <si>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</si>
  <si>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</si>
  <si>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</si>
  <si>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</si>
  <si>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</si>
  <si>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</si>
  <si>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</si>
  <si>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</si>
  <si>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</si>
  <si>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</si>
  <si>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</si>
  <si>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</si>
  <si>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</si>
  <si>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</si>
  <si>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</si>
  <si>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</si>
  <si>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</si>
  <si>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</si>
  <si>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</si>
  <si>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</si>
  <si>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</si>
  <si>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</si>
  <si>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</si>
  <si>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</si>
  <si>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</si>
  <si>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</si>
  <si>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</si>
  <si>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</si>
  <si>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</si>
  <si>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</si>
  <si>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</si>
  <si>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</si>
  <si>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</si>
  <si>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</si>
  <si>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</si>
  <si>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</si>
  <si>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</si>
  <si>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</si>
  <si>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</si>
  <si>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</si>
  <si>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</si>
  <si>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</si>
  <si>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</si>
  <si>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</si>
  <si>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</si>
  <si>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</si>
  <si>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</si>
  <si>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</si>
  <si>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</si>
  <si>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</si>
  <si>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</si>
  <si>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</si>
  <si>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</si>
  <si>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</si>
  <si>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</si>
  <si>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</si>
  <si>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</si>
  <si>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</si>
  <si>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</si>
  <si>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</si>
  <si>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</si>
  <si>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</si>
  <si>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</si>
  <si>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</si>
  <si>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</si>
  <si>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</si>
  <si>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</si>
  <si>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</si>
  <si>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</si>
  <si>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</si>
  <si>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</si>
  <si>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</si>
  <si>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</si>
  <si>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</si>
  <si>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</si>
  <si>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</si>
  <si>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</si>
  <si>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</si>
  <si>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</si>
  <si>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</si>
  <si>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</si>
  <si>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</si>
  <si>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</si>
  <si>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</si>
  <si>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</si>
  <si>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</si>
  <si>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</si>
  <si>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</si>
  <si>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</si>
  <si>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</si>
  <si>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</si>
  <si>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</si>
  <si>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</si>
  <si>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</si>
  <si>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</si>
  <si>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</si>
  <si>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</si>
  <si>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</si>
  <si>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</si>
  <si>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</si>
  <si>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</si>
  <si>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</si>
  <si>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</si>
  <si>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</si>
  <si>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</si>
  <si>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</si>
  <si>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</si>
  <si>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</si>
  <si>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</si>
  <si>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</si>
  <si>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</si>
  <si>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</si>
  <si>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</si>
  <si>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</si>
  <si>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</si>
  <si>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</si>
  <si>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</si>
  <si>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</si>
  <si>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</si>
  <si>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</si>
  <si>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</si>
  <si>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</si>
  <si>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</si>
  <si>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</si>
  <si>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</si>
  <si>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</si>
  <si>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</si>
  <si>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</si>
  <si>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</si>
  <si>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</si>
  <si>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</si>
  <si>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</si>
  <si>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</si>
  <si>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</si>
  <si>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</si>
  <si>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</si>
  <si>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</si>
  <si>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</si>
  <si>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</si>
  <si>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</si>
  <si>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</si>
  <si>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</si>
  <si>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</si>
  <si>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</si>
  <si>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</si>
  <si>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</si>
  <si>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</si>
  <si>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</si>
  <si>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</si>
  <si>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</si>
  <si>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</si>
  <si>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</si>
  <si>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</si>
  <si>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</si>
  <si>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</si>
  <si>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</si>
  <si>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</si>
  <si>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</si>
  <si>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</si>
  <si>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</si>
  <si>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</si>
  <si>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</si>
  <si>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</si>
  <si>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</si>
  <si>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</si>
  <si>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</si>
  <si>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</si>
  <si>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</si>
  <si>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</si>
  <si>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</si>
  <si>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</si>
  <si>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</si>
  <si>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</si>
  <si>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</si>
  <si>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</si>
  <si>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</si>
  <si>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</si>
  <si>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</si>
  <si>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</si>
  <si>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</si>
  <si>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</si>
  <si>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</si>
  <si>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</si>
  <si>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</si>
  <si>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</si>
  <si>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</si>
  <si>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</si>
  <si>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</si>
  <si>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</si>
  <si>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</si>
  <si>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</si>
  <si>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</si>
  <si>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</si>
  <si>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</si>
  <si>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</si>
  <si>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</si>
  <si>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</si>
  <si>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</si>
  <si>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</si>
  <si>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</si>
  <si>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</si>
  <si>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</si>
  <si>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</si>
  <si>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</si>
  <si>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</si>
  <si>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</si>
  <si>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</si>
  <si>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</si>
  <si>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</si>
  <si>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</si>
  <si>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</si>
  <si>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</si>
  <si>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</si>
  <si>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</si>
  <si>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</si>
  <si>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</si>
  <si>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</si>
  <si>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</si>
  <si>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</si>
  <si>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</si>
  <si>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</si>
  <si>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</si>
  <si>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</si>
  <si>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</si>
  <si>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</si>
  <si>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</si>
  <si>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</si>
  <si>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</si>
  <si>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</si>
  <si>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</si>
  <si>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</si>
  <si>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</si>
  <si>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</si>
  <si>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</si>
  <si>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</si>
  <si>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</si>
  <si>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</si>
  <si>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</si>
  <si>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</si>
  <si>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</si>
  <si>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</si>
  <si>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</si>
  <si>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</si>
  <si>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</si>
  <si>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</si>
  <si>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</si>
  <si>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</si>
  <si>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</si>
  <si>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</si>
  <si>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</si>
  <si>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</si>
  <si>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</si>
  <si>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</si>
  <si>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</si>
  <si>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</si>
  <si>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</si>
  <si>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</si>
  <si>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</si>
  <si>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</si>
  <si>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</si>
  <si>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</si>
  <si>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</si>
  <si>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</si>
  <si>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</si>
  <si>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</si>
  <si>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</si>
  <si>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</si>
  <si>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</si>
  <si>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</si>
  <si>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</si>
  <si>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</si>
  <si>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</si>
  <si>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</si>
  <si>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</si>
  <si>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</si>
  <si>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</si>
  <si>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</si>
  <si>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</si>
  <si>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</si>
  <si>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</si>
  <si>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</si>
  <si>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</si>
  <si>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</si>
  <si>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</si>
  <si>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</si>
  <si>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</si>
  <si>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</si>
  <si>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</si>
  <si>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</si>
  <si>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</si>
  <si>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</si>
  <si>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</si>
  <si>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</si>
  <si>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</si>
  <si>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</si>
  <si>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</si>
  <si>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</si>
  <si>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</si>
  <si>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</si>
  <si>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</si>
  <si>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</si>
  <si>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</si>
  <si>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</si>
  <si>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</si>
  <si>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</si>
  <si>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</si>
  <si>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</si>
  <si>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</si>
  <si>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</si>
  <si>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</si>
  <si>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</si>
  <si>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</si>
  <si>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</si>
  <si>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</si>
  <si>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</si>
  <si>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</si>
  <si>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</si>
  <si>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</si>
  <si>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</si>
  <si>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</si>
  <si>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</si>
  <si>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</si>
  <si>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</si>
  <si>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</si>
  <si>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</si>
  <si>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</si>
  <si>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</si>
  <si>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</si>
  <si>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</si>
  <si>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</si>
  <si>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</si>
  <si>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</si>
  <si>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</si>
  <si>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</si>
  <si>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</si>
  <si>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</si>
  <si>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</si>
  <si>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</si>
  <si>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</si>
  <si>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</si>
  <si>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</si>
  <si>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</si>
  <si>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</si>
  <si>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</si>
  <si>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</si>
  <si>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</si>
  <si>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</si>
  <si>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</si>
  <si>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</si>
  <si>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</si>
  <si>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</si>
  <si>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</si>
  <si>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</si>
  <si>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</si>
  <si>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</si>
  <si>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</si>
  <si>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</si>
  <si>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</si>
  <si>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</si>
  <si>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</si>
  <si>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</si>
  <si>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</si>
  <si>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</si>
  <si>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</si>
  <si>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</si>
  <si>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</si>
  <si>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</si>
  <si>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</si>
  <si>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</si>
  <si>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</si>
  <si>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</si>
  <si>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</si>
  <si>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</si>
  <si>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</si>
  <si>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</si>
  <si>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</si>
  <si>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</si>
  <si>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</si>
  <si>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</si>
  <si>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</si>
  <si>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</si>
  <si>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</si>
  <si>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</si>
  <si>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</si>
  <si>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</si>
  <si>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</si>
  <si>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</si>
  <si>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</si>
  <si>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</si>
  <si>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</si>
  <si>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</si>
  <si>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</si>
  <si>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</si>
  <si>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</si>
  <si>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</si>
  <si>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</si>
  <si>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</si>
  <si>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</si>
  <si>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</si>
  <si>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</si>
  <si>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</si>
  <si>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</si>
  <si>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</si>
  <si>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</si>
  <si>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</si>
  <si>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</si>
  <si>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</si>
  <si>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</si>
  <si>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</si>
  <si>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</si>
  <si>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</si>
  <si>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</si>
  <si>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</si>
  <si>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</si>
  <si>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</si>
  <si>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</si>
  <si>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</si>
  <si>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</si>
  <si>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</si>
  <si>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</si>
  <si>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</si>
  <si>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</si>
  <si>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</si>
  <si>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</si>
  <si>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</si>
  <si>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</si>
  <si>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</si>
  <si>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</si>
  <si>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</si>
  <si>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</si>
  <si>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</si>
  <si>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</si>
  <si>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</si>
  <si>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</si>
  <si>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</si>
  <si>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</si>
  <si>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</si>
  <si>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</si>
  <si>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</si>
  <si>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</si>
  <si>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</si>
  <si>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</si>
  <si>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</si>
  <si>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</si>
  <si>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</si>
  <si>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</si>
  <si>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</si>
  <si>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</si>
  <si>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</si>
  <si>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</si>
  <si>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</si>
  <si>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</si>
  <si>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</si>
  <si>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</si>
  <si>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</si>
  <si>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</si>
  <si>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</si>
  <si>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</si>
  <si>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</si>
  <si>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</si>
  <si>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</si>
  <si>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</si>
  <si>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</si>
  <si>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</si>
  <si>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</si>
  <si>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</si>
  <si>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</si>
  <si>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</si>
  <si>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</si>
  <si>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</si>
  <si>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</si>
  <si>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</si>
  <si>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</si>
  <si>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</si>
  <si>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</si>
  <si>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</si>
  <si>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</si>
  <si>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</si>
  <si>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</si>
  <si>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</si>
  <si>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</si>
  <si>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</si>
  <si>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</si>
  <si>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</si>
  <si>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</si>
  <si>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</si>
  <si>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</si>
  <si>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</si>
  <si>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</si>
  <si>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</si>
  <si>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</si>
  <si>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</si>
  <si>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</si>
  <si>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</si>
  <si>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</si>
  <si>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</si>
  <si>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</si>
  <si>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</si>
  <si>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</si>
  <si>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</si>
  <si>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</si>
  <si>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</si>
  <si>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</si>
  <si>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</si>
  <si>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</si>
  <si>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</si>
  <si>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</si>
  <si>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</si>
  <si>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</si>
  <si>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</si>
  <si>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</si>
  <si>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</si>
  <si>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</si>
  <si>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</si>
  <si>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</si>
  <si>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</si>
  <si>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</si>
  <si>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</si>
  <si>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</si>
  <si>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</si>
  <si>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</si>
  <si>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</si>
  <si>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</si>
  <si>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</si>
  <si>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</si>
  <si>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</si>
  <si>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</si>
  <si>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</si>
  <si>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</si>
  <si>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</si>
  <si>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</si>
  <si>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</si>
  <si>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</si>
  <si>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</si>
  <si>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</si>
  <si>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</si>
  <si>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</si>
  <si>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</si>
  <si>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</si>
  <si>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</si>
  <si>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</si>
  <si>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</si>
  <si>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</si>
  <si>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</si>
  <si>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</si>
  <si>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</si>
  <si>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</si>
  <si>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</si>
  <si>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</si>
  <si>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</si>
  <si>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</si>
  <si>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</si>
  <si>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</si>
  <si>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</si>
  <si>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</si>
  <si>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</si>
  <si>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</si>
  <si>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</si>
  <si>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</si>
  <si>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</si>
  <si>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</si>
  <si>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</si>
  <si>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</si>
  <si>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</si>
  <si>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</si>
  <si>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</si>
  <si>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</si>
  <si>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</si>
  <si>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</si>
  <si>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</si>
  <si>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</si>
  <si>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</si>
  <si>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</si>
  <si>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</si>
  <si>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</si>
  <si>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</si>
  <si>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</si>
  <si>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</si>
  <si>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</si>
  <si>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</si>
  <si>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</si>
  <si>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</si>
  <si>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</si>
  <si>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</si>
  <si>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</si>
  <si>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</si>
  <si>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</si>
  <si>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</si>
  <si>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</si>
  <si>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</si>
  <si>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</si>
  <si>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</si>
  <si>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</si>
  <si>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</si>
  <si>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</si>
  <si>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</si>
  <si>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</si>
  <si>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</si>
  <si>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</si>
  <si>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</si>
  <si>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</si>
  <si>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</si>
  <si>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</si>
  <si>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</si>
  <si>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</si>
  <si>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</si>
  <si>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</si>
  <si>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</si>
  <si>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</si>
  <si>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</si>
  <si>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</si>
  <si>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</si>
  <si>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</si>
  <si>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</si>
  <si>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</si>
  <si>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</si>
  <si>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</si>
  <si>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</si>
  <si>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</si>
  <si>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</si>
  <si>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</si>
  <si>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</si>
  <si>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</si>
  <si>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</si>
  <si>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</si>
  <si>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</si>
  <si>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</si>
  <si>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</si>
  <si>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</si>
  <si>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</si>
  <si>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</si>
  <si>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</si>
  <si>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</si>
  <si>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</si>
  <si>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</si>
  <si>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</si>
  <si>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</si>
  <si>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</si>
  <si>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</si>
  <si>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</si>
  <si>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</si>
  <si>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</si>
  <si>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</si>
  <si>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</si>
  <si>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</si>
  <si>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</si>
  <si>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</si>
  <si>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</si>
  <si>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</si>
  <si>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</si>
  <si>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</si>
  <si>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</si>
  <si>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</si>
  <si>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</si>
  <si>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</si>
  <si>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</si>
  <si>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</si>
  <si>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</si>
  <si>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</si>
  <si>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</si>
  <si>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</si>
  <si>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</si>
  <si>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</si>
  <si>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</si>
  <si>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</si>
  <si>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</si>
  <si>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</si>
  <si>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</si>
  <si>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</si>
  <si>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</si>
  <si>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</si>
  <si>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</si>
  <si>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</si>
  <si>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</si>
  <si>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</si>
  <si>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</si>
  <si>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</si>
  <si>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</si>
  <si>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</si>
  <si>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</si>
  <si>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</si>
  <si>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</si>
  <si>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</si>
  <si>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</si>
  <si>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</si>
  <si>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</si>
  <si>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</si>
  <si>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</si>
  <si>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</si>
  <si>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</si>
  <si>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</si>
  <si>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</si>
  <si>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</si>
  <si>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</si>
  <si>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</si>
  <si>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</si>
  <si>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</si>
  <si>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</si>
  <si>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</si>
  <si>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</si>
  <si>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</si>
  <si>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</si>
  <si>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</si>
  <si>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</si>
  <si>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</si>
  <si>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</si>
  <si>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</si>
  <si>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</si>
  <si>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</si>
  <si>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</si>
  <si>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</si>
  <si>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</si>
  <si>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</si>
  <si>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</si>
  <si>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</si>
  <si>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</si>
  <si>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</si>
  <si>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</si>
  <si>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</si>
  <si>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</si>
  <si>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</si>
  <si>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</si>
  <si>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</si>
  <si>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</si>
  <si>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</si>
  <si>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</si>
  <si>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</si>
  <si>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</si>
  <si>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</si>
  <si>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</si>
  <si>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</si>
  <si>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</si>
  <si>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</si>
  <si>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</si>
  <si>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</si>
  <si>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</si>
  <si>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</si>
  <si>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</si>
  <si>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</si>
  <si>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</si>
  <si>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</si>
  <si>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</si>
  <si>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</si>
  <si>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</si>
  <si>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</si>
  <si>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</si>
  <si>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</si>
  <si>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</si>
  <si>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</si>
  <si>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</si>
  <si>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</si>
  <si>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</si>
  <si>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</si>
  <si>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</si>
  <si>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</si>
  <si>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</si>
  <si>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</si>
  <si>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</si>
  <si>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</si>
  <si>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</si>
  <si>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</si>
  <si>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</si>
  <si>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</si>
  <si>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</si>
  <si>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</si>
  <si>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</si>
  <si>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</si>
  <si>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</si>
  <si>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</si>
  <si>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</si>
  <si>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</si>
  <si>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</si>
  <si>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</si>
  <si>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</si>
  <si>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</si>
  <si>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</si>
  <si>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</si>
  <si>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</si>
  <si>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</si>
  <si>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</si>
  <si>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</si>
  <si>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</si>
  <si>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</si>
  <si>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</si>
  <si>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</si>
  <si>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</si>
  <si>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</si>
  <si>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</si>
  <si>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</si>
  <si>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</si>
  <si>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</si>
  <si>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</si>
  <si>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</si>
  <si>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</si>
  <si>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</si>
  <si>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</si>
  <si>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</si>
  <si>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</si>
  <si>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</si>
  <si>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</si>
  <si>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</si>
  <si>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</si>
  <si>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</si>
  <si>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</si>
  <si>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</si>
  <si>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</si>
  <si>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</si>
  <si>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</si>
  <si>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</si>
  <si>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</si>
  <si>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</si>
  <si>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</si>
  <si>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</si>
  <si>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</si>
  <si>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</si>
  <si>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</si>
  <si>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</si>
  <si>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</si>
  <si>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</si>
  <si>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</si>
  <si>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</si>
  <si>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</si>
  <si>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</si>
  <si>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</si>
  <si>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</si>
  <si>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</si>
  <si>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</si>
  <si>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</si>
  <si>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</si>
  <si>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</si>
  <si>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</si>
  <si>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</si>
  <si>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</si>
  <si>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</si>
  <si>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</si>
  <si>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</si>
  <si>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</si>
  <si>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</si>
  <si>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</si>
  <si>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</si>
  <si>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</si>
  <si>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</si>
  <si>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</si>
  <si>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</si>
  <si>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</si>
  <si>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</si>
  <si>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</si>
  <si>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</si>
  <si>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</si>
  <si>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</si>
  <si>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</si>
  <si>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</si>
  <si>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</si>
  <si>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</si>
  <si>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</si>
  <si>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</si>
  <si>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</si>
  <si>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</si>
  <si>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</si>
  <si>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</si>
  <si>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</si>
  <si>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</si>
  <si>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</si>
  <si>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</si>
  <si>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</si>
  <si>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</si>
  <si>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</si>
  <si>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</si>
  <si>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</si>
  <si>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</si>
  <si>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</si>
  <si>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</si>
  <si>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</si>
  <si>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</si>
  <si>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</si>
  <si>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</si>
  <si>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</si>
  <si>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</si>
  <si>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</si>
  <si>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</si>
  <si>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</si>
  <si>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</si>
  <si>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</si>
  <si>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</si>
  <si>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</si>
  <si>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</si>
  <si>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</si>
  <si>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</si>
  <si>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</si>
  <si>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</si>
  <si>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</si>
  <si>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</si>
  <si>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</si>
  <si>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</si>
  <si>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</si>
  <si>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</si>
  <si>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</si>
  <si>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</si>
  <si>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</si>
  <si>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</si>
  <si>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</si>
  <si>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</si>
  <si>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</si>
  <si>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</si>
  <si>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</si>
  <si>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</si>
  <si>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</si>
  <si>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</si>
  <si>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</si>
  <si>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</si>
  <si>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</si>
  <si>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</si>
  <si>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</si>
  <si>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</si>
  <si>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</si>
  <si>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</si>
  <si>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</si>
  <si>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</si>
  <si>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</si>
  <si>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</si>
  <si>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</si>
  <si>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</si>
  <si>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</si>
  <si>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</si>
  <si>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</si>
  <si>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</si>
  <si>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</si>
  <si>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</si>
  <si>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</si>
  <si>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</si>
  <si>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</si>
  <si>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</si>
  <si>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</si>
  <si>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</si>
  <si>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</si>
  <si>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</si>
  <si>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</si>
  <si>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</si>
  <si>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</si>
  <si>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</si>
  <si>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</si>
  <si>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</si>
  <si>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</si>
  <si>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</si>
  <si>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</si>
  <si>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</si>
  <si>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</si>
  <si>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</si>
  <si>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</si>
  <si>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</si>
  <si>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</si>
  <si>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</si>
  <si>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</si>
  <si>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</si>
  <si>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</si>
  <si>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</si>
  <si>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</si>
  <si>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</si>
  <si>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</si>
  <si>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</si>
  <si>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</si>
  <si>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</si>
  <si>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</si>
  <si>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</si>
  <si>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</si>
  <si>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</si>
  <si>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</si>
  <si>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</si>
  <si>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</si>
  <si>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</si>
  <si>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</si>
  <si>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</si>
  <si>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</si>
  <si>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</si>
  <si>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</si>
  <si>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</si>
  <si>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</si>
  <si>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</si>
  <si>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</si>
  <si>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</si>
  <si>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</si>
  <si>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</si>
  <si>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</si>
  <si>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</si>
  <si>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</si>
  <si>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</si>
  <si>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</si>
  <si>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</si>
  <si>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</si>
  <si>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</si>
  <si>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</si>
  <si>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</si>
  <si>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</si>
  <si>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</si>
  <si>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</si>
  <si>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</si>
  <si>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</si>
  <si>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</si>
  <si>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</si>
  <si>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</si>
  <si>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</si>
  <si>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</si>
  <si>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</si>
  <si>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</si>
  <si>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</si>
  <si>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</si>
  <si>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</si>
  <si>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</si>
  <si>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</si>
  <si>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</si>
  <si>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</si>
  <si>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</si>
  <si>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</si>
  <si>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</si>
  <si>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</si>
  <si>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</si>
  <si>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</si>
  <si>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</si>
  <si>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</si>
  <si>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</si>
  <si>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</si>
  <si>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</si>
  <si>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</si>
  <si>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</si>
  <si>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</si>
  <si>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</si>
  <si>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</si>
  <si>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</si>
  <si>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</si>
  <si>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</si>
  <si>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</si>
  <si>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</si>
  <si>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</si>
  <si>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</si>
  <si>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</si>
  <si>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</si>
  <si>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</si>
  <si>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</si>
  <si>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</si>
  <si>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</si>
  <si>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</si>
  <si>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</si>
  <si>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</si>
  <si>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</si>
  <si>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</si>
  <si>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</si>
  <si>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</si>
  <si>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</si>
  <si>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</si>
  <si>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</si>
  <si>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</si>
  <si>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</si>
  <si>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</si>
  <si>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</si>
  <si>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</si>
  <si>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</si>
  <si>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</si>
  <si>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</si>
  <si>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</si>
  <si>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</si>
  <si>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</si>
  <si>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</si>
  <si>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</si>
  <si>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</si>
  <si>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</si>
  <si>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</si>
  <si>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</si>
  <si>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</si>
  <si>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</si>
  <si>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</si>
  <si>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</si>
  <si>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</si>
  <si>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</si>
  <si>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</si>
  <si>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</si>
  <si>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</si>
  <si>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</si>
  <si>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</si>
  <si>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</si>
  <si>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</si>
  <si>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</si>
  <si>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</si>
  <si>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</si>
  <si>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</si>
  <si>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</si>
  <si>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</si>
  <si>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</si>
  <si>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</si>
  <si>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</si>
  <si>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</si>
  <si>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</si>
  <si>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</si>
  <si>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</si>
  <si>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</si>
  <si>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</si>
  <si>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</si>
  <si>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</si>
  <si>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</si>
  <si>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</si>
  <si>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</si>
  <si>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</si>
  <si>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</si>
  <si>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</si>
  <si>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</si>
  <si>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</si>
  <si>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</si>
  <si>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</si>
  <si>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</si>
  <si>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</si>
  <si>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</si>
  <si>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</si>
  <si>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</si>
  <si>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</si>
  <si>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</si>
  <si>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</si>
  <si>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</si>
  <si>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</si>
  <si>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</si>
  <si>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</si>
  <si>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</si>
  <si>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</si>
  <si>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</si>
  <si>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</si>
  <si>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</si>
  <si>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</si>
  <si>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</si>
  <si>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</si>
  <si>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</si>
  <si>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</si>
  <si>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</si>
  <si>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</si>
  <si>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</si>
  <si>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</si>
  <si>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</si>
  <si>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</si>
  <si>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</si>
  <si>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</si>
  <si>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</si>
  <si>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</si>
  <si>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</si>
  <si>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</si>
  <si>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</si>
  <si>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</si>
  <si>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</si>
  <si>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</si>
  <si>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</si>
  <si>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</si>
  <si>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</si>
  <si>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</si>
  <si>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</si>
  <si>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</si>
  <si>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</si>
  <si>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</si>
  <si>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</si>
  <si>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</si>
  <si>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</si>
  <si>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</si>
  <si>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</si>
  <si>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</si>
  <si>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</si>
  <si>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</si>
  <si>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</si>
  <si>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</si>
  <si>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</si>
  <si>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</si>
  <si>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</si>
  <si>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</si>
  <si>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</si>
  <si>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</si>
  <si>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</si>
  <si>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</si>
  <si>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</si>
  <si>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</si>
  <si>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</si>
  <si>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</si>
  <si>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</si>
  <si>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</si>
  <si>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</si>
  <si>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</si>
  <si>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</si>
  <si>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</si>
  <si>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</si>
  <si>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</si>
  <si>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</si>
  <si>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</si>
  <si>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</si>
  <si>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</si>
  <si>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</si>
  <si>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</si>
  <si>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</si>
  <si>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</si>
  <si>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</si>
  <si>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</si>
  <si>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</si>
  <si>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</si>
  <si>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</si>
  <si>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</si>
  <si>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</si>
  <si>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</si>
  <si>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</si>
  <si>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</si>
  <si>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</si>
  <si>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</si>
  <si>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</si>
  <si>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</si>
  <si>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</si>
  <si>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</si>
  <si>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</si>
  <si>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</si>
  <si>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</si>
  <si>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</si>
  <si>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</si>
  <si>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</si>
  <si>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</si>
  <si>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</si>
  <si>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</si>
  <si>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</si>
  <si>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</si>
  <si>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</si>
  <si>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</si>
  <si>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</si>
  <si>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</si>
  <si>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</si>
  <si>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</si>
  <si>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</si>
  <si>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</si>
  <si>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</si>
  <si>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</si>
  <si>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</si>
  <si>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</si>
  <si>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</si>
  <si>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</si>
  <si>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</si>
  <si>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</si>
  <si>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</si>
  <si>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</si>
  <si>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</si>
  <si>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</si>
  <si>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</si>
  <si>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</si>
  <si>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</si>
  <si>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</si>
  <si>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</si>
  <si>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</si>
  <si>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</si>
  <si>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</si>
  <si>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</si>
  <si>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</si>
  <si>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</si>
  <si>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</si>
  <si>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</si>
  <si>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</si>
  <si>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</si>
  <si>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</si>
  <si>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</si>
  <si>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</si>
  <si>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</si>
  <si>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</si>
  <si>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</si>
  <si>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</si>
  <si>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</si>
  <si>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</si>
  <si>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</si>
  <si>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</si>
  <si>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</si>
  <si>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</si>
  <si>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</si>
  <si>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</si>
  <si>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</si>
  <si>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</si>
  <si>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</si>
  <si>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</si>
  <si>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</si>
  <si>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</si>
  <si>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</si>
  <si>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</si>
  <si>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</si>
  <si>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</si>
  <si>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</si>
  <si>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</si>
  <si>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</si>
  <si>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</si>
  <si>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</si>
  <si>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</si>
  <si>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</si>
  <si>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</si>
  <si>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</si>
  <si>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</si>
  <si>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</si>
  <si>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</si>
  <si>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</si>
  <si>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</si>
  <si>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</si>
  <si>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</si>
  <si>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</si>
  <si>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</si>
  <si>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</si>
  <si>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</si>
  <si>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</si>
  <si>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</si>
  <si>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</si>
  <si>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</si>
  <si>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</si>
  <si>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</si>
  <si>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</si>
  <si>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</si>
  <si>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</si>
  <si>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</si>
  <si>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</si>
  <si>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</si>
  <si>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</si>
  <si>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</si>
  <si>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</si>
  <si>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</si>
  <si>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</si>
  <si>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</si>
  <si>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</si>
  <si>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</si>
  <si>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</si>
  <si>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</si>
  <si>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</si>
  <si>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</si>
  <si>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</si>
  <si>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</si>
  <si>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</si>
  <si>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</si>
  <si>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</si>
  <si>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</si>
  <si>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</si>
  <si>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</si>
  <si>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</si>
  <si>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</si>
  <si>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</si>
  <si>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</si>
  <si>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</si>
  <si>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</si>
  <si>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</si>
  <si>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</si>
  <si>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</si>
  <si>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</si>
  <si>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</si>
  <si>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</si>
  <si>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</si>
  <si>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</si>
  <si>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</si>
  <si>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</si>
  <si>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</si>
  <si>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</si>
  <si>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</si>
  <si>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</si>
  <si>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</si>
  <si>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</si>
  <si>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</si>
  <si>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</si>
  <si>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</si>
  <si>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</si>
  <si>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</si>
  <si>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</si>
  <si>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</si>
  <si>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</si>
  <si>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</si>
  <si>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</si>
  <si>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</si>
  <si>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</si>
  <si>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</si>
  <si>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</si>
  <si>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</si>
  <si>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</si>
  <si>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</si>
  <si>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</si>
  <si>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</si>
  <si>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</si>
  <si>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</si>
  <si>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</si>
  <si>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</si>
  <si>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</si>
  <si>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</si>
  <si>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</si>
  <si>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</si>
  <si>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</si>
  <si>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</si>
  <si>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</si>
  <si>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</si>
  <si>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</si>
  <si>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</si>
  <si>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</si>
  <si>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</si>
  <si>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</si>
  <si>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</si>
  <si>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</si>
  <si>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</si>
  <si>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</si>
  <si>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</si>
  <si>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</si>
  <si>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</si>
  <si>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</si>
  <si>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</si>
  <si>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</si>
  <si>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</si>
  <si>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</si>
  <si>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</si>
  <si>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</si>
  <si>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</si>
  <si>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</si>
  <si>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</si>
  <si>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</si>
  <si>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</si>
  <si>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</si>
  <si>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</si>
  <si>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</si>
  <si>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</si>
  <si>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</si>
  <si>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</si>
  <si>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</si>
  <si>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</si>
  <si>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</si>
  <si>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</si>
  <si>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</si>
  <si>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</si>
  <si>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</si>
  <si>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</si>
  <si>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</si>
  <si>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</si>
  <si>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</si>
  <si>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</si>
  <si>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</si>
  <si>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</si>
  <si>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</si>
  <si>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</si>
  <si>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</si>
  <si>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</si>
  <si>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</si>
  <si>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</si>
  <si>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</si>
  <si>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</si>
  <si>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</si>
  <si>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</si>
  <si>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</si>
  <si>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</si>
  <si>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</si>
  <si>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</si>
  <si>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</si>
  <si>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</si>
  <si>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</si>
  <si>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</si>
  <si>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</si>
  <si>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</si>
  <si>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</si>
  <si>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</si>
  <si>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</si>
  <si>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</si>
  <si>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</si>
  <si>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</si>
  <si>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</si>
  <si>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</si>
  <si>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</si>
  <si>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</si>
  <si>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</si>
  <si>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</si>
  <si>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</si>
  <si>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</si>
  <si>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</si>
  <si>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</si>
  <si>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</si>
  <si>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</si>
  <si>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</si>
  <si>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</si>
  <si>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</si>
  <si>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</si>
  <si>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</si>
  <si>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</si>
  <si>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</si>
  <si>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</si>
  <si>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</si>
  <si>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</si>
  <si>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</si>
  <si>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</si>
  <si>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</si>
  <si>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</si>
  <si>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</si>
  <si>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</si>
  <si>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</si>
  <si>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</si>
  <si>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</si>
  <si>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</si>
  <si>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</si>
  <si>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</si>
  <si>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</si>
  <si>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</si>
  <si>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</si>
  <si>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</si>
  <si>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</si>
  <si>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</si>
  <si>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</si>
  <si>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</si>
  <si>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</si>
  <si>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</si>
  <si>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</si>
  <si>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</si>
  <si>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</si>
  <si>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</si>
  <si>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</si>
  <si>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</si>
  <si>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</si>
  <si>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</si>
  <si>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</si>
  <si>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</si>
  <si>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</si>
  <si>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</si>
  <si>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</si>
  <si>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</si>
  <si>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</si>
  <si>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</si>
  <si>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</si>
  <si>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</si>
  <si>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</si>
  <si>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</si>
  <si>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</si>
  <si>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</si>
  <si>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</si>
  <si>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</si>
  <si>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</si>
  <si>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</si>
  <si>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</si>
  <si>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</si>
  <si>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</si>
  <si>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</si>
  <si>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</si>
  <si>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</si>
  <si>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</si>
  <si>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</si>
  <si>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</si>
  <si>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</si>
  <si>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</si>
  <si>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</si>
  <si>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</si>
  <si>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</si>
  <si>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</si>
  <si>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</si>
  <si>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</si>
  <si>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</si>
  <si>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</si>
  <si>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</si>
  <si>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</si>
  <si>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</si>
  <si>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</si>
  <si>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</si>
  <si>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</si>
  <si>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</si>
  <si>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</si>
  <si>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</si>
  <si>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</si>
  <si>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</si>
  <si>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</si>
  <si>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</si>
  <si>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</si>
  <si>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</si>
  <si>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</si>
  <si>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</si>
  <si>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</si>
  <si>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</si>
  <si>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</si>
  <si>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</si>
  <si>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</si>
  <si>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</si>
  <si>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</si>
  <si>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</si>
  <si>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</si>
  <si>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</si>
  <si>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</si>
  <si>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</si>
  <si>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</si>
  <si>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</si>
  <si>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</si>
  <si>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</si>
  <si>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</si>
  <si>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</si>
  <si>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</si>
  <si>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</si>
  <si>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</si>
  <si>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</si>
  <si>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</si>
  <si>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</si>
  <si>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</si>
  <si>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</si>
  <si>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</si>
  <si>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</si>
  <si>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</si>
  <si>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</si>
  <si>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</si>
  <si>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</si>
  <si>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</si>
  <si>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</si>
  <si>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</si>
  <si>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</si>
  <si>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</si>
  <si>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</si>
  <si>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</si>
  <si>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</si>
  <si>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</si>
  <si>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</si>
  <si>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</si>
  <si>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</si>
  <si>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</si>
  <si>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</si>
  <si>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</si>
  <si>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</si>
  <si>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</si>
  <si>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</si>
  <si>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</si>
  <si>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</si>
  <si>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</si>
  <si>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</si>
  <si>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</si>
  <si>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</si>
  <si>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</si>
  <si>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</si>
  <si>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</si>
  <si>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</si>
  <si>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</si>
  <si>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</si>
  <si>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</si>
  <si>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</si>
  <si>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</si>
  <si>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</si>
  <si>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</si>
  <si>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</si>
  <si>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</si>
  <si>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</si>
  <si>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</si>
  <si>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</si>
  <si>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</si>
  <si>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</si>
  <si>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</si>
  <si>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</si>
  <si>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</si>
  <si>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</si>
  <si>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</si>
  <si>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</si>
  <si>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</si>
  <si>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</si>
  <si>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</si>
  <si>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</si>
  <si>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</si>
  <si>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</si>
  <si>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</si>
  <si>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</si>
  <si>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</si>
  <si>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</si>
  <si>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</si>
  <si>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</si>
  <si>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</si>
  <si>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</si>
  <si>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</si>
  <si>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</si>
  <si>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</si>
  <si>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</si>
  <si>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</si>
  <si>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</si>
  <si>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</si>
  <si>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</si>
  <si>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</si>
  <si>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</si>
  <si>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</si>
  <si>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</si>
  <si>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</si>
  <si>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</si>
  <si>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</si>
  <si>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</si>
  <si>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</si>
  <si>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</si>
  <si>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</si>
  <si>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</si>
  <si>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</si>
  <si>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</si>
  <si>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</si>
  <si>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</si>
  <si>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</si>
  <si>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</si>
  <si>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</si>
  <si>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</si>
  <si>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</si>
  <si>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</si>
  <si>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</si>
  <si>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</si>
  <si>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</si>
  <si>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</si>
  <si>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</si>
  <si>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</si>
  <si>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</si>
  <si>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</si>
  <si>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</si>
  <si>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</si>
  <si>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</si>
  <si>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</si>
  <si>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</si>
  <si>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</si>
  <si>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</si>
  <si>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</si>
  <si>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</si>
  <si>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</si>
  <si>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</si>
  <si>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</si>
  <si>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</si>
  <si>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</si>
  <si>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</si>
  <si>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</si>
  <si>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</si>
  <si>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</si>
  <si>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</si>
  <si>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</si>
  <si>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</si>
  <si>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</si>
  <si>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</si>
  <si>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</si>
  <si>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</si>
  <si>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</si>
  <si>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</si>
  <si>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</si>
  <si>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</si>
  <si>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</si>
  <si>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</si>
  <si>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</si>
  <si>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</si>
  <si>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</si>
  <si>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</si>
  <si>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</si>
  <si>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</si>
  <si>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</si>
  <si>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</si>
  <si>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</si>
  <si>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</si>
  <si>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</si>
  <si>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</si>
  <si>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</si>
  <si>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</si>
  <si>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</si>
  <si>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</si>
  <si>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</si>
  <si>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</si>
  <si>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</si>
  <si>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</si>
  <si>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</si>
  <si>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</si>
  <si>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</si>
  <si>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</si>
  <si>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</si>
  <si>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</si>
  <si>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</si>
  <si>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</si>
  <si>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</si>
  <si>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</si>
  <si>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</si>
  <si>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</si>
  <si>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</si>
  <si>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</si>
  <si>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</si>
  <si>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</si>
  <si>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</si>
  <si>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</si>
  <si>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</si>
  <si>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</si>
  <si>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</si>
  <si>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</si>
  <si>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</si>
  <si>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</si>
  <si>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</si>
  <si>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</si>
  <si>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</si>
  <si>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</si>
  <si>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</si>
  <si>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</si>
  <si>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</si>
  <si>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</si>
  <si>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</si>
  <si>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</si>
  <si>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</si>
  <si>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</si>
  <si>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</si>
  <si>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</si>
  <si>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</si>
  <si>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</si>
  <si>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</si>
  <si>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</si>
  <si>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</si>
  <si>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</si>
  <si>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</si>
  <si>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</si>
  <si>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</si>
  <si>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</si>
  <si>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</si>
  <si>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</si>
  <si>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</si>
  <si>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</si>
  <si>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</si>
  <si>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</si>
  <si>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</si>
  <si>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</si>
  <si>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</si>
  <si>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</si>
  <si>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</si>
  <si>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</si>
  <si>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</si>
  <si>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</si>
  <si>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</si>
  <si>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</si>
  <si>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</si>
  <si>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</si>
  <si>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</si>
  <si>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</si>
  <si>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</si>
  <si>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</si>
  <si>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</si>
  <si>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</si>
  <si>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</si>
  <si>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</si>
  <si>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</si>
  <si>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</si>
  <si>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</si>
  <si>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</si>
  <si>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</si>
  <si>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</si>
  <si>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</si>
  <si>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</si>
  <si>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</si>
  <si>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</si>
  <si>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</si>
  <si>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</si>
  <si>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</si>
  <si>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</si>
  <si>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</si>
  <si>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</si>
  <si>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</si>
  <si>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</si>
  <si>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</si>
  <si>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</si>
  <si>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</si>
  <si>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</si>
  <si>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</si>
  <si>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</si>
  <si>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</si>
  <si>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</si>
  <si>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</si>
  <si>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</si>
  <si>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</si>
  <si>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</si>
  <si>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</si>
  <si>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</si>
  <si>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</si>
  <si>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</si>
  <si>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</si>
  <si>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</si>
  <si>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</si>
  <si>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</si>
  <si>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</si>
  <si>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</si>
  <si>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</si>
  <si>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</si>
  <si>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</si>
  <si>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</si>
  <si>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</si>
  <si>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</si>
  <si>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</si>
  <si>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</si>
  <si>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</si>
  <si>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</si>
  <si>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</si>
  <si>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</si>
  <si>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</si>
  <si>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</si>
  <si>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</si>
  <si>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</si>
  <si>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</si>
  <si>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</si>
  <si>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</si>
  <si>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</si>
  <si>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</si>
  <si>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</si>
  <si>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</si>
  <si>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</si>
  <si>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</si>
  <si>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</si>
  <si>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</si>
  <si>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</si>
  <si>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</si>
  <si>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</si>
  <si>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</si>
  <si>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</si>
  <si>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</si>
  <si>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</si>
  <si>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</si>
  <si>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</si>
  <si>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</si>
  <si>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</si>
  <si>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</si>
  <si>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</si>
  <si>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</si>
  <si>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</si>
  <si>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</si>
  <si>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</si>
  <si>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</si>
  <si>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</si>
  <si>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</si>
  <si>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</si>
  <si>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</si>
  <si>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</si>
  <si>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</si>
  <si>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</si>
  <si>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</si>
  <si>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</si>
  <si>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</si>
  <si>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</si>
  <si>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</si>
  <si>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</si>
  <si>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</si>
  <si>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</si>
  <si>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</si>
  <si>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</si>
  <si>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</si>
  <si>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</si>
  <si>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</si>
  <si>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</si>
  <si>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</si>
  <si>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</si>
  <si>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</si>
  <si>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</si>
  <si>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</si>
  <si>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</si>
  <si>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</si>
  <si>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</si>
  <si>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</si>
  <si>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</si>
  <si>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</si>
  <si>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</si>
  <si>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</si>
  <si>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</si>
  <si>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</si>
  <si>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</si>
  <si>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</si>
  <si>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</si>
  <si>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</si>
  <si>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</si>
  <si>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</si>
  <si>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</si>
  <si>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</si>
  <si>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</si>
  <si>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</si>
  <si>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</si>
  <si>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</si>
  <si>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</si>
  <si>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</si>
  <si>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</si>
  <si>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</si>
  <si>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</si>
  <si>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</si>
  <si>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</si>
  <si>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</si>
  <si>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</si>
  <si>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</si>
  <si>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</si>
  <si>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</si>
  <si>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</si>
  <si>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</si>
  <si>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</si>
  <si>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</si>
  <si>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</si>
  <si>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</si>
  <si>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</si>
  <si>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</si>
  <si>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</si>
  <si>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</si>
  <si>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</si>
  <si>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</si>
  <si>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</si>
  <si>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</si>
  <si>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</si>
  <si>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</si>
  <si>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</si>
  <si>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</si>
  <si>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</si>
  <si>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</si>
  <si>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</si>
  <si>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</si>
  <si>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</si>
  <si>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</si>
  <si>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</si>
  <si>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</si>
  <si>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</si>
  <si>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</si>
  <si>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</si>
  <si>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</si>
  <si>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</si>
  <si>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</si>
  <si>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</si>
  <si>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</si>
  <si>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</si>
  <si>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</si>
  <si>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</si>
  <si>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</si>
  <si>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</si>
  <si>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</si>
  <si>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</si>
  <si>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</si>
  <si>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</si>
  <si>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</si>
  <si>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</si>
  <si>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</si>
  <si>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</si>
  <si>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</si>
  <si>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</si>
  <si>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</si>
  <si>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</si>
  <si>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</si>
  <si>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</si>
  <si>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</si>
  <si>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</si>
  <si>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</si>
  <si>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</si>
  <si>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</si>
  <si>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</si>
  <si>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</si>
  <si>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</si>
  <si>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</si>
  <si>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</si>
  <si>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</si>
  <si>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</si>
  <si>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</si>
  <si>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</si>
  <si>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</si>
  <si>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</si>
  <si>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</si>
  <si>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</si>
  <si>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</si>
  <si>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</si>
  <si>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</si>
  <si>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</si>
  <si>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</si>
  <si>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</si>
  <si>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</si>
  <si>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</si>
  <si>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</si>
  <si>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</si>
  <si>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</si>
  <si>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</si>
  <si>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</si>
  <si>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</si>
  <si>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</si>
  <si>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</si>
  <si>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</si>
  <si>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</si>
  <si>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</si>
  <si>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</si>
  <si>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</si>
  <si>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</si>
  <si>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</si>
  <si>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</si>
  <si>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</si>
  <si>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</si>
  <si>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</si>
  <si>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</si>
  <si>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</si>
  <si>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</si>
  <si>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</si>
  <si>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</si>
  <si>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</si>
  <si>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</si>
  <si>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</si>
  <si>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</si>
  <si>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</si>
  <si>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</si>
  <si>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</si>
  <si>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</si>
  <si>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</si>
  <si>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</si>
  <si>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</si>
  <si>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</si>
  <si>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</si>
  <si>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</si>
  <si>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</si>
  <si>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</si>
  <si>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</si>
  <si>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</si>
  <si>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</si>
  <si>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</si>
  <si>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</si>
  <si>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</si>
  <si>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</si>
  <si>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</si>
  <si>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</si>
  <si>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</si>
  <si>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</si>
  <si>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</si>
  <si>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</si>
  <si>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</si>
  <si>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</si>
  <si>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</si>
  <si>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</si>
  <si>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</si>
  <si>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</si>
  <si>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</si>
  <si>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</si>
  <si>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</si>
  <si>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</si>
  <si>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</si>
  <si>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</si>
  <si>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</si>
  <si>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</si>
  <si>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</si>
  <si>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</si>
  <si>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</si>
  <si>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</si>
  <si>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</si>
  <si>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</si>
  <si>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</si>
  <si>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</si>
  <si>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</si>
  <si>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</si>
  <si>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</si>
  <si>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</si>
  <si>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</si>
  <si>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</si>
  <si>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</si>
  <si>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</si>
  <si>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</si>
  <si>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</si>
  <si>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</si>
  <si>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</si>
  <si>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</si>
  <si>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</si>
  <si>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</si>
  <si>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</si>
  <si>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</si>
  <si>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</si>
  <si>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</si>
  <si>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</si>
  <si>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</si>
  <si>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</si>
  <si>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</si>
  <si>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</si>
  <si>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</si>
  <si>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</si>
  <si>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</si>
  <si>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</si>
  <si>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</si>
  <si>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</si>
  <si>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</si>
  <si>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</si>
  <si>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</si>
  <si>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</si>
  <si>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</si>
  <si>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</si>
  <si>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</si>
  <si>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</si>
  <si>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</si>
  <si>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</si>
  <si>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</si>
  <si>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</si>
  <si>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</si>
  <si>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</si>
  <si>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</si>
  <si>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</si>
  <si>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</si>
  <si>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</si>
  <si>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</si>
  <si>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</si>
  <si>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</si>
  <si>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</si>
  <si>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</si>
  <si>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</si>
  <si>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</si>
  <si>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</si>
  <si>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</si>
  <si>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</si>
  <si>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</si>
  <si>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</si>
  <si>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</si>
  <si>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</si>
  <si>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</si>
  <si>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</si>
  <si>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</si>
  <si>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</si>
  <si>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</si>
  <si>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</si>
  <si>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</si>
  <si>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</si>
  <si>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</si>
  <si>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</si>
  <si>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</si>
  <si>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</si>
  <si>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</si>
  <si>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</si>
  <si>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</si>
  <si>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</si>
  <si>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</si>
  <si>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</si>
  <si>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</si>
  <si>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</si>
  <si>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</si>
  <si>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</si>
  <si>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</si>
  <si>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</si>
  <si>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</si>
  <si>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</si>
  <si>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</si>
  <si>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</si>
  <si>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</si>
  <si>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</si>
  <si>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</si>
  <si>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</si>
  <si>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</si>
  <si>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</si>
  <si>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</si>
  <si>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</si>
  <si>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</si>
  <si>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</si>
  <si>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</si>
  <si>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</si>
  <si>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</si>
  <si>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</si>
  <si>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</si>
  <si>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</si>
  <si>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</si>
  <si>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</si>
  <si>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</si>
  <si>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</si>
  <si>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</si>
  <si>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</si>
  <si>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</si>
  <si>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</si>
  <si>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</si>
  <si>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</si>
  <si>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</si>
  <si>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</si>
  <si>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</si>
  <si>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</si>
  <si>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</si>
  <si>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</si>
  <si>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</si>
  <si>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</si>
  <si>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</si>
  <si>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</si>
  <si>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</si>
  <si>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</si>
  <si>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</si>
  <si>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</si>
  <si>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</si>
  <si>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</si>
  <si>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</si>
  <si>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</si>
  <si>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</si>
  <si>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</si>
  <si>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</si>
  <si>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</si>
  <si>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</si>
  <si>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</si>
  <si>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</si>
  <si>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</si>
  <si>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</si>
  <si>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</si>
  <si>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</si>
  <si>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</si>
  <si>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</si>
  <si>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</si>
  <si>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</si>
  <si>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</si>
  <si>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</si>
  <si>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</si>
  <si>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</si>
  <si>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</si>
  <si>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</si>
  <si>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</si>
  <si>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</si>
  <si>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</si>
  <si>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</si>
  <si>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</si>
  <si>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</si>
  <si>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</si>
  <si>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</si>
  <si>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</si>
  <si>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</si>
  <si>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</si>
  <si>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</si>
  <si>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</si>
  <si>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</si>
  <si>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</si>
  <si>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</si>
  <si>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</si>
  <si>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</si>
  <si>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</si>
  <si>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</si>
  <si>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</si>
  <si>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</si>
  <si>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</si>
  <si>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</si>
  <si>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</si>
  <si>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</si>
  <si>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</si>
  <si>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</si>
  <si>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</si>
  <si>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</si>
  <si>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</si>
  <si>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</si>
  <si>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</si>
  <si>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</si>
  <si>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</si>
  <si>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</si>
  <si>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</si>
  <si>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</si>
  <si>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</si>
  <si>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</si>
  <si>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</si>
  <si>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</si>
  <si>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</si>
  <si>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</si>
  <si>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</si>
  <si>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</si>
  <si>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</si>
  <si>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</si>
  <si>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</si>
  <si>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</si>
  <si>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</si>
  <si>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</si>
  <si>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</si>
  <si>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</si>
  <si>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</si>
  <si>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</si>
  <si>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</si>
  <si>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</si>
  <si>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</si>
  <si>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</si>
  <si>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</si>
  <si>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</si>
  <si>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</si>
  <si>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</si>
  <si>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</si>
  <si>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</si>
  <si>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</si>
  <si>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</si>
  <si>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</si>
  <si>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</si>
  <si>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</si>
  <si>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</si>
  <si>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</si>
  <si>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</si>
  <si>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</si>
  <si>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</si>
  <si>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</si>
  <si>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</si>
  <si>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</si>
  <si>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</si>
  <si>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</si>
  <si>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</si>
  <si>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</si>
  <si>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</si>
  <si>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</si>
  <si>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</si>
  <si>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</si>
  <si>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</si>
  <si>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</si>
  <si>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</si>
  <si>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</si>
  <si>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</si>
  <si>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</si>
  <si>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</si>
  <si>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</si>
  <si>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</si>
  <si>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</si>
  <si>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</si>
  <si>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</si>
  <si>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</si>
  <si>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</si>
  <si>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</si>
  <si>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</si>
  <si>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</si>
  <si>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</si>
  <si>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</si>
  <si>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</si>
  <si>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</si>
  <si>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</si>
  <si>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</si>
  <si>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</si>
  <si>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</si>
  <si>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</si>
  <si>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</si>
  <si>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</si>
  <si>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</si>
  <si>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</si>
  <si>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</si>
  <si>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</si>
  <si>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</si>
  <si>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</si>
  <si>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</si>
  <si>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</si>
  <si>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</si>
  <si>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</si>
  <si>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</si>
  <si>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</si>
  <si>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</si>
  <si>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</si>
  <si>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</si>
  <si>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</si>
  <si>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</si>
  <si>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</si>
  <si>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</si>
  <si>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</si>
  <si>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</si>
  <si>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</si>
  <si>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</si>
  <si>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</si>
  <si>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</si>
  <si>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</si>
  <si>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</si>
  <si>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</si>
  <si>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</si>
  <si>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</si>
  <si>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</si>
  <si>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</si>
  <si>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</si>
  <si>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</si>
  <si>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</si>
  <si>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</si>
  <si>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</si>
  <si>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</si>
  <si>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</si>
  <si>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</si>
  <si>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</si>
  <si>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</si>
  <si>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</si>
  <si>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</si>
  <si>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</si>
  <si>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</si>
  <si>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</si>
  <si>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</si>
  <si>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</si>
  <si>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</si>
  <si>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</si>
  <si>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</si>
  <si>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</si>
  <si>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</si>
  <si>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</si>
  <si>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</si>
  <si>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</si>
  <si>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</si>
  <si>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</si>
  <si>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</si>
  <si>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</si>
  <si>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</si>
  <si>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</si>
  <si>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</si>
  <si>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</si>
  <si>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</si>
  <si>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</si>
  <si>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</si>
  <si>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</si>
  <si>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</si>
  <si>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</si>
  <si>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</si>
  <si>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</si>
  <si>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</si>
  <si>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</si>
  <si>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</si>
  <si>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</si>
  <si>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</si>
  <si>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</si>
  <si>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</si>
  <si>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</si>
  <si>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</si>
  <si>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</si>
  <si>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</si>
  <si>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</si>
  <si>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</si>
  <si>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</si>
  <si>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</si>
  <si>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</si>
  <si>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</si>
  <si>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</si>
  <si>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</si>
  <si>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</si>
  <si>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</si>
  <si>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</si>
  <si>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</si>
  <si>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</si>
  <si>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</si>
  <si>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</si>
  <si>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</si>
  <si>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</si>
  <si>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</si>
  <si>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</si>
  <si>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</si>
  <si>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</si>
  <si>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</si>
  <si>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</si>
  <si>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</si>
  <si>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</si>
  <si>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</si>
  <si>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</si>
  <si>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</si>
  <si>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</si>
  <si>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</si>
  <si>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</si>
  <si>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</si>
  <si>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</si>
  <si>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</si>
  <si>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</si>
  <si>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</si>
  <si>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</si>
  <si>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</si>
  <si>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</si>
  <si>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</si>
  <si>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</si>
  <si>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</si>
  <si>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</si>
  <si>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</si>
  <si>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</si>
  <si>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</si>
  <si>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</si>
  <si>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</si>
  <si>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</si>
  <si>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</si>
  <si>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</si>
  <si>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</si>
  <si>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</si>
  <si>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</si>
  <si>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</si>
  <si>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</si>
  <si>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</si>
  <si>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</si>
  <si>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</si>
  <si>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</si>
  <si>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</si>
  <si>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</si>
  <si>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</si>
  <si>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</si>
  <si>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</si>
  <si>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</si>
  <si>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</si>
  <si>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</si>
  <si>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</si>
  <si>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</si>
  <si>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</si>
  <si>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</si>
  <si>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</si>
  <si>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</si>
  <si>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</si>
  <si>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</si>
  <si>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</si>
  <si>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</si>
  <si>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</si>
  <si>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</si>
  <si>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</si>
  <si>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</si>
  <si>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</si>
  <si>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</si>
  <si>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</si>
  <si>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</si>
  <si>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</si>
  <si>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</si>
  <si>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</si>
  <si>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</si>
  <si>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</si>
  <si>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</si>
  <si>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</si>
  <si>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</si>
  <si>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</si>
  <si>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</si>
  <si>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</si>
  <si>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</si>
  <si>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</si>
  <si>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</si>
  <si>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</si>
  <si>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</si>
  <si>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</si>
  <si>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</si>
  <si>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</si>
  <si>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</si>
  <si>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</si>
  <si>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</si>
  <si>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</si>
  <si>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</si>
  <si>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</si>
  <si>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</si>
  <si>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</si>
  <si>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</si>
  <si>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</si>
  <si>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</si>
  <si>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</si>
  <si>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</si>
  <si>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</si>
  <si>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</si>
  <si>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</si>
  <si>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</si>
  <si>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</si>
  <si>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</si>
  <si>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</si>
  <si>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</si>
  <si>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</si>
  <si>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</si>
  <si>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</si>
  <si>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</si>
  <si>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</si>
  <si>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</si>
  <si>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</si>
  <si>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</si>
  <si>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</si>
  <si>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</si>
  <si>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</si>
  <si>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</si>
  <si>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</si>
  <si>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</si>
  <si>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</si>
  <si>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</si>
  <si>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</si>
  <si>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</si>
  <si>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</si>
  <si>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</si>
  <si>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</si>
  <si>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</si>
  <si>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</si>
  <si>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</si>
  <si>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</si>
  <si>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</si>
  <si>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</si>
  <si>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</si>
  <si>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</si>
  <si>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</si>
  <si>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</si>
  <si>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</si>
  <si>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</si>
  <si>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</si>
  <si>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</si>
  <si>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</si>
  <si>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</si>
  <si>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</si>
  <si>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</si>
  <si>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</si>
  <si>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</si>
  <si>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</si>
  <si>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</si>
  <si>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</si>
  <si>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</si>
  <si>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</si>
  <si>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</si>
  <si>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</si>
  <si>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</si>
  <si>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</si>
  <si>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</si>
  <si>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</si>
  <si>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</si>
  <si>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</si>
  <si>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</si>
  <si>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</si>
  <si>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</si>
  <si>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</si>
  <si>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</si>
  <si>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</si>
  <si>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</si>
  <si>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</si>
  <si>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</si>
  <si>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</si>
  <si>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</si>
  <si>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</si>
  <si>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</si>
  <si>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</si>
  <si>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</si>
  <si>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</si>
  <si>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</si>
  <si>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</si>
  <si>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</si>
  <si>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</si>
  <si>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</si>
  <si>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</si>
  <si>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</si>
  <si>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</si>
  <si>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</si>
  <si>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</si>
  <si>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</si>
  <si>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</si>
  <si>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</si>
  <si>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</si>
  <si>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</si>
  <si>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</si>
  <si>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</si>
  <si>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</si>
  <si>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</si>
  <si>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</si>
  <si>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</si>
  <si>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</si>
  <si>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</si>
  <si>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</si>
  <si>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</si>
  <si>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</si>
  <si>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</si>
  <si>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</si>
  <si>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</si>
  <si>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</si>
  <si>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</si>
  <si>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</si>
  <si>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</si>
  <si>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</si>
  <si>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</si>
  <si>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</si>
  <si>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</si>
  <si>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</si>
  <si>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</si>
  <si>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</si>
  <si>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</si>
  <si>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</si>
  <si>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</si>
  <si>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</si>
  <si>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</si>
  <si>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</si>
  <si>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</si>
  <si>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</si>
  <si>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</si>
  <si>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</si>
  <si>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</si>
  <si>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</si>
  <si>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</si>
  <si>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</si>
  <si>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</si>
  <si>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</si>
  <si>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</si>
  <si>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</si>
  <si>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</si>
  <si>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</si>
  <si>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</si>
  <si>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</si>
  <si>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</si>
  <si>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</si>
  <si>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</si>
  <si>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</si>
  <si>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</si>
  <si>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</si>
  <si>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</si>
  <si>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</si>
  <si>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</si>
  <si>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</si>
  <si>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</si>
  <si>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</si>
  <si>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</si>
  <si>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</si>
  <si>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</si>
  <si>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</si>
  <si>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</si>
  <si>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</si>
  <si>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</si>
  <si>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</si>
  <si>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</si>
  <si>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</si>
  <si>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</si>
  <si>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</si>
  <si>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</si>
  <si>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</si>
  <si>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</si>
  <si>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</si>
  <si>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</si>
  <si>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</si>
  <si>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</si>
  <si>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</si>
  <si>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</si>
  <si>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</si>
  <si>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</si>
  <si>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</si>
  <si>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</si>
  <si>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</si>
  <si>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</si>
  <si>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</si>
  <si>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</si>
  <si>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</si>
  <si>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</si>
  <si>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</si>
  <si>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</si>
  <si>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</si>
  <si>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</si>
  <si>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</si>
  <si>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</si>
  <si>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</si>
  <si>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</si>
  <si>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</si>
  <si>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</si>
  <si>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</si>
  <si>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</si>
  <si>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</si>
  <si>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</si>
  <si>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</si>
  <si>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</si>
  <si>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</si>
  <si>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</si>
  <si>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</si>
  <si>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</si>
  <si>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</si>
  <si>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</si>
  <si>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</si>
  <si>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</si>
  <si>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</si>
  <si>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</si>
  <si>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</si>
  <si>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</si>
  <si>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</si>
  <si>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</si>
  <si>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</si>
  <si>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</si>
  <si>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</si>
  <si>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</si>
  <si>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</si>
  <si>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</si>
  <si>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</si>
  <si>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</si>
  <si>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</si>
  <si>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</si>
  <si>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</si>
  <si>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</si>
  <si>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</si>
  <si>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</si>
  <si>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</si>
  <si>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</si>
  <si>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</si>
  <si>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</si>
  <si>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</si>
  <si>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</si>
  <si>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</si>
  <si>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</si>
  <si>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</si>
  <si>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</si>
  <si>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</si>
  <si>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</si>
  <si>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</si>
  <si>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</si>
  <si>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</si>
  <si>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</si>
  <si>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</si>
  <si>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</si>
  <si>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</si>
  <si>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</si>
  <si>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</si>
  <si>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</si>
  <si>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</si>
  <si>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</si>
  <si>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</si>
  <si>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</si>
  <si>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</si>
  <si>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</si>
  <si>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</si>
  <si>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</si>
  <si>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</si>
  <si>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</si>
  <si>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</si>
  <si>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</si>
  <si>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</si>
  <si>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</si>
  <si>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</si>
  <si>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</si>
  <si>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</si>
  <si>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</si>
  <si>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</si>
  <si>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</si>
  <si>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</si>
  <si>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</si>
  <si>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</si>
  <si>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</si>
  <si>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</si>
  <si>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</si>
  <si>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</si>
  <si>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</si>
  <si>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</si>
  <si>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</si>
  <si>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</si>
  <si>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</si>
  <si>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</si>
  <si>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</si>
  <si>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</si>
  <si>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</si>
  <si>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</si>
  <si>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</si>
  <si>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</si>
  <si>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</si>
  <si>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</si>
  <si>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</si>
  <si>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</si>
  <si>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</si>
  <si>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</si>
  <si>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</si>
  <si>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</si>
  <si>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</si>
  <si>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</si>
  <si>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</si>
  <si>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</si>
  <si>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</si>
  <si>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</si>
  <si>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</si>
  <si>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</si>
  <si>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</si>
  <si>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</si>
  <si>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</si>
  <si>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</si>
  <si>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</si>
  <si>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</si>
  <si>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</si>
  <si>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</si>
  <si>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</si>
  <si>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</si>
  <si>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</si>
  <si>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</si>
  <si>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</si>
  <si>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</si>
  <si>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</si>
  <si>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</si>
  <si>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</si>
  <si>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</si>
  <si>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</si>
  <si>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</si>
  <si>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</si>
  <si>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</si>
  <si>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</si>
  <si>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</si>
  <si>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</si>
  <si>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</si>
  <si>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</si>
  <si>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</si>
  <si>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</si>
  <si>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</si>
  <si>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</si>
  <si>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</si>
  <si>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</si>
  <si>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</si>
  <si>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</si>
  <si>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</si>
  <si>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</si>
  <si>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</si>
  <si>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</si>
  <si>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</si>
  <si>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</si>
  <si>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</si>
  <si>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</si>
  <si>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</si>
  <si>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</si>
  <si>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</si>
  <si>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</si>
  <si>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</si>
  <si>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</si>
  <si>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</si>
  <si>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</si>
  <si>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</si>
  <si>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</si>
  <si>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</si>
  <si>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</si>
  <si>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</si>
  <si>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</si>
  <si>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</si>
  <si>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</si>
  <si>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</si>
  <si>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</si>
  <si>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</si>
  <si>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</si>
  <si>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</si>
  <si>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</si>
  <si>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</si>
  <si>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</si>
  <si>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</si>
  <si>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</si>
  <si>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</si>
  <si>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</si>
  <si>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</si>
  <si>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</si>
  <si>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</si>
  <si>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</si>
  <si>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</si>
  <si>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</si>
  <si>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</si>
  <si>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</si>
  <si>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</si>
  <si>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</si>
  <si>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</si>
  <si>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</si>
  <si>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</si>
  <si>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</si>
  <si>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</si>
  <si>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</si>
  <si>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</si>
  <si>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</si>
  <si>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</si>
  <si>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</si>
  <si>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</si>
  <si>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</si>
  <si>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</si>
  <si>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</si>
  <si>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</si>
  <si>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</si>
  <si>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</si>
  <si>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</si>
  <si>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</si>
  <si>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</si>
  <si>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</si>
  <si>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</si>
  <si>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</si>
  <si>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</si>
  <si>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</si>
  <si>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</si>
  <si>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</si>
  <si>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</si>
  <si>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</si>
  <si>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</si>
  <si>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</si>
  <si>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</si>
  <si>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</si>
  <si>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</si>
  <si>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</si>
  <si>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</si>
  <si>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</si>
  <si>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</si>
  <si>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</si>
  <si>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</si>
  <si>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</si>
  <si>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</si>
  <si>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</si>
  <si>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</si>
  <si>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</si>
  <si>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</si>
  <si>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</si>
  <si>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</si>
  <si>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</si>
  <si>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</si>
  <si>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</si>
  <si>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</si>
  <si>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</si>
  <si>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</si>
  <si>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</si>
  <si>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</si>
  <si>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</si>
  <si>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</si>
  <si>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</si>
  <si>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</si>
  <si>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</si>
  <si>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</si>
  <si>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</si>
  <si>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</si>
  <si>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</si>
  <si>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</si>
  <si>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</si>
  <si>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</si>
  <si>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</si>
  <si>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</si>
  <si>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</si>
  <si>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</si>
  <si>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</si>
  <si>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</si>
  <si>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</si>
  <si>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</si>
  <si>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</si>
  <si>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</si>
  <si>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</si>
  <si>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</si>
  <si>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</si>
  <si>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</si>
  <si>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</si>
  <si>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</si>
  <si>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</si>
  <si>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</si>
  <si>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</si>
  <si>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</si>
  <si>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</si>
  <si>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</si>
  <si>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</si>
  <si>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</si>
  <si>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</si>
  <si>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</si>
  <si>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</si>
  <si>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</si>
  <si>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</si>
  <si>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</si>
  <si>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</si>
  <si>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</si>
  <si>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</si>
  <si>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</si>
  <si>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</si>
  <si>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</si>
  <si>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</si>
  <si>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</si>
  <si>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</si>
  <si>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</si>
  <si>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</si>
  <si>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</si>
  <si>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</si>
  <si>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</si>
  <si>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</si>
  <si>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</si>
  <si>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</si>
  <si>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</si>
  <si>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</si>
  <si>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</si>
  <si>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</si>
  <si>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</si>
  <si>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</si>
  <si>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</si>
  <si>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</si>
  <si>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</si>
  <si>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</si>
  <si>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</si>
  <si>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</si>
  <si>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</si>
  <si>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</si>
  <si>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</si>
  <si>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</si>
  <si>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</si>
  <si>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</si>
  <si>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</si>
  <si>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</si>
  <si>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</si>
  <si>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</si>
  <si>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</si>
  <si>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</si>
  <si>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</si>
  <si>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</si>
  <si>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</si>
  <si>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</si>
  <si>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</si>
  <si>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</si>
  <si>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</si>
  <si>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</si>
  <si>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</si>
  <si>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</si>
  <si>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</si>
  <si>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</si>
  <si>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</si>
  <si>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</si>
  <si>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</si>
  <si>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</si>
  <si>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</si>
  <si>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</si>
  <si>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</si>
  <si>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</si>
  <si>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</si>
  <si>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</si>
  <si>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</si>
  <si>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</si>
  <si>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</si>
  <si>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</si>
  <si>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</si>
  <si>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</si>
  <si>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</si>
  <si>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</si>
  <si>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</si>
  <si>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</si>
  <si>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</si>
  <si>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</si>
  <si>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</si>
  <si>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</si>
  <si>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</si>
  <si>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</si>
  <si>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</si>
  <si>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</si>
  <si>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</si>
  <si>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</si>
  <si>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</si>
  <si>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</si>
  <si>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</si>
  <si>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</si>
  <si>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</si>
  <si>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</si>
  <si>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</si>
  <si>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</si>
  <si>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</si>
  <si>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</si>
  <si>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</si>
  <si>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</si>
  <si>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</si>
  <si>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</si>
  <si>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</si>
  <si>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</si>
  <si>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</si>
  <si>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</si>
  <si>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</si>
  <si>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</si>
  <si>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</si>
  <si>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</si>
  <si>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</si>
  <si>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</si>
  <si>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</si>
  <si>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</si>
  <si>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</si>
  <si>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</si>
  <si>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</si>
  <si>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</si>
  <si>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</si>
  <si>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</si>
  <si>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</si>
  <si>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</si>
  <si>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</si>
  <si>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</si>
  <si>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</si>
  <si>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</si>
  <si>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</si>
  <si>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</si>
  <si>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</si>
  <si>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</si>
  <si>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</si>
  <si>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</si>
  <si>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</si>
  <si>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</si>
  <si>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</si>
  <si>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</si>
  <si>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</si>
  <si>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</si>
  <si>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</si>
  <si>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</si>
  <si>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</si>
  <si>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</si>
  <si>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</si>
  <si>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</si>
  <si>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</si>
  <si>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</si>
  <si>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</si>
  <si>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</si>
  <si>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</si>
  <si>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</si>
  <si>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</si>
  <si>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</si>
  <si>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</si>
  <si>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</si>
  <si>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</si>
  <si>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</si>
  <si>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</si>
  <si>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</si>
  <si>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</si>
  <si>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</si>
  <si>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</si>
  <si>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</si>
  <si>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</si>
  <si>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</si>
  <si>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</si>
  <si>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</si>
  <si>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</si>
  <si>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</si>
  <si>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</si>
  <si>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</si>
  <si>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</si>
  <si>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</si>
  <si>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</si>
  <si>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</si>
  <si>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</si>
  <si>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</si>
  <si>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</si>
  <si>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</si>
  <si>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</si>
  <si>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</si>
  <si>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</si>
  <si>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</si>
  <si>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</si>
  <si>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</si>
  <si>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</si>
  <si>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</si>
  <si>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</si>
  <si>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</si>
  <si>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</si>
  <si>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</si>
  <si>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</si>
  <si>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</si>
  <si>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</si>
  <si>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</si>
  <si>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</si>
  <si>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</si>
  <si>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</si>
  <si>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</si>
  <si>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</si>
  <si>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</si>
  <si>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</si>
  <si>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</si>
  <si>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</si>
  <si>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</si>
  <si>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</si>
  <si>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</si>
  <si>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</si>
  <si>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</si>
  <si>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</si>
  <si>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</si>
  <si>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</si>
  <si>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</si>
  <si>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</si>
  <si>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</si>
  <si>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</si>
  <si>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</si>
  <si>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</si>
  <si>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</si>
  <si>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</si>
  <si>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</si>
  <si>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</si>
  <si>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</si>
  <si>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</si>
  <si>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</si>
  <si>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</si>
  <si>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</si>
  <si>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</si>
  <si>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</si>
  <si>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</si>
  <si>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</si>
  <si>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</si>
  <si>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</si>
  <si>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</si>
  <si>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</si>
  <si>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</si>
  <si>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</si>
  <si>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</si>
  <si>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</si>
  <si>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</si>
  <si>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</si>
  <si>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</si>
  <si>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</si>
  <si>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</si>
  <si>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</si>
  <si>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</si>
  <si>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</si>
  <si>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</si>
  <si>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</si>
  <si>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</si>
  <si>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</si>
  <si>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</si>
  <si>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</si>
  <si>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</si>
  <si>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</si>
  <si>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</si>
  <si>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</si>
  <si>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</si>
  <si>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</si>
  <si>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</si>
  <si>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</si>
  <si>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</si>
  <si>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</si>
  <si>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</si>
  <si>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</si>
  <si>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</si>
  <si>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</si>
  <si>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</si>
  <si>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</si>
  <si>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</si>
  <si>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</si>
  <si>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</si>
  <si>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</si>
  <si>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</si>
  <si>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</si>
  <si>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</si>
  <si>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</si>
  <si>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</si>
  <si>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</si>
  <si>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</si>
  <si>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</si>
  <si>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</si>
  <si>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</si>
  <si>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</si>
  <si>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</si>
  <si>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</si>
  <si>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</si>
  <si>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</si>
  <si>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</si>
  <si>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</si>
  <si>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</si>
  <si>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</si>
  <si>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</si>
  <si>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</si>
  <si>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</si>
  <si>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</si>
  <si>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</si>
  <si>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</si>
  <si>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</si>
  <si>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</si>
  <si>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</si>
  <si>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</si>
  <si>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</si>
  <si>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</si>
  <si>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</si>
  <si>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</si>
  <si>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</si>
  <si>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</si>
  <si>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</si>
  <si>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</si>
  <si>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</si>
  <si>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</si>
  <si>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</si>
  <si>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</si>
  <si>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</si>
  <si>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</si>
  <si>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</si>
  <si>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</si>
  <si>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</si>
  <si>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</si>
  <si>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</si>
  <si>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</si>
  <si>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</si>
  <si>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</si>
  <si>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</si>
  <si>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</si>
  <si>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</si>
  <si>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</si>
  <si>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</si>
  <si>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</si>
  <si>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</si>
  <si>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</si>
  <si>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</si>
  <si>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</si>
  <si>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</si>
  <si>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</si>
  <si>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</si>
  <si>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</si>
  <si>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</si>
  <si>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</si>
  <si>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</si>
  <si>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</si>
  <si>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</si>
  <si>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</si>
  <si>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</si>
  <si>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</si>
  <si>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</si>
  <si>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</si>
  <si>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</si>
  <si>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</si>
  <si>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</si>
  <si>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</si>
  <si>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</si>
  <si>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</si>
  <si>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</si>
  <si>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</si>
  <si>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</si>
  <si>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</si>
  <si>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</si>
  <si>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</si>
  <si>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</si>
  <si>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</si>
  <si>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</si>
  <si>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</si>
  <si>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</si>
  <si>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</si>
  <si>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</si>
  <si>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</si>
  <si>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</si>
  <si>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</si>
  <si>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</si>
  <si>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</si>
  <si>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</si>
  <si>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</si>
  <si>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</si>
  <si>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</si>
  <si>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</si>
  <si>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</si>
  <si>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</si>
  <si>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</si>
  <si>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</si>
  <si>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</si>
  <si>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</si>
  <si>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</si>
  <si>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</si>
  <si>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</si>
  <si>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</si>
  <si>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</si>
  <si>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</si>
  <si>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</si>
  <si>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</si>
  <si>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</si>
  <si>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</si>
  <si>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</si>
  <si>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</si>
  <si>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</si>
  <si>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</si>
  <si>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</si>
  <si>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</si>
  <si>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</si>
  <si>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</si>
  <si>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</si>
  <si>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</si>
  <si>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</si>
  <si>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</si>
  <si>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</si>
  <si>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</si>
  <si>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</si>
  <si>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</si>
  <si>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</si>
  <si>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</si>
  <si>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</si>
  <si>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</si>
  <si>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</si>
  <si>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</si>
  <si>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</si>
  <si>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</si>
  <si>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</si>
  <si>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</si>
  <si>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</si>
  <si>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</si>
  <si>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</si>
  <si>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</si>
  <si>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</si>
  <si>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</si>
  <si>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</si>
  <si>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</si>
  <si>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</si>
  <si>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</si>
  <si>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</si>
  <si>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</si>
  <si>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</si>
  <si>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</si>
  <si>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</si>
  <si>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</si>
  <si>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</si>
  <si>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</si>
  <si>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</si>
  <si>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</si>
  <si>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</si>
  <si>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</si>
  <si>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</si>
  <si>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</si>
  <si>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</si>
  <si>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</si>
  <si>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</si>
  <si>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</si>
  <si>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</si>
  <si>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</si>
  <si>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</si>
  <si>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</si>
  <si>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</si>
  <si>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</si>
  <si>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</si>
  <si>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</si>
  <si>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</si>
  <si>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</si>
  <si>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</si>
  <si>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</si>
  <si>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</si>
  <si>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</si>
  <si>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</si>
  <si>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</si>
  <si>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</si>
  <si>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</si>
  <si>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</si>
  <si>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</si>
  <si>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</si>
  <si>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</si>
  <si>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</si>
  <si>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</si>
  <si>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</si>
  <si>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</si>
  <si>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</si>
  <si>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</si>
  <si>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</si>
  <si>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</si>
  <si>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</si>
  <si>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</si>
  <si>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</si>
  <si>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</si>
  <si>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</si>
  <si>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</si>
  <si>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</si>
  <si>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</si>
  <si>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</si>
  <si>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</si>
  <si>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</si>
  <si>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</si>
  <si>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</si>
  <si>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</si>
  <si>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</si>
  <si>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</si>
  <si>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</si>
  <si>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</si>
  <si>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</si>
  <si>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</si>
  <si>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</si>
  <si>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</si>
  <si>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</si>
  <si>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</si>
  <si>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</si>
  <si>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</si>
  <si>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</si>
  <si>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</si>
  <si>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</si>
  <si>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</si>
  <si>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</si>
  <si>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</si>
  <si>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</si>
  <si>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</si>
  <si>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</si>
  <si>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</si>
  <si>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</si>
  <si>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</si>
  <si>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</si>
  <si>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</si>
  <si>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</si>
  <si>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</si>
  <si>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</si>
  <si>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</si>
  <si>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</si>
  <si>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</si>
  <si>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</si>
  <si>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</si>
  <si>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</si>
  <si>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</si>
  <si>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</si>
  <si>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</si>
  <si>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</si>
  <si>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</si>
  <si>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</si>
  <si>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</si>
  <si>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</si>
  <si>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</si>
  <si>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</si>
  <si>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</si>
  <si>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</si>
  <si>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</si>
  <si>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</si>
  <si>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</si>
  <si>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</si>
  <si>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</si>
  <si>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</si>
  <si>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</si>
  <si>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</si>
  <si>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</si>
  <si>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</si>
  <si>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</si>
  <si>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</si>
  <si>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</si>
  <si>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</si>
  <si>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</si>
  <si>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</si>
  <si>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</si>
  <si>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</si>
  <si>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</si>
  <si>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</si>
  <si>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</si>
  <si>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</si>
  <si>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</si>
  <si>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</si>
  <si>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</si>
  <si>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</si>
  <si>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</si>
  <si>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</si>
  <si>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</si>
  <si>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</si>
  <si>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</si>
  <si>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</si>
  <si>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</si>
  <si>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</si>
  <si>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</si>
  <si>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</si>
  <si>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</si>
  <si>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</si>
  <si>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</si>
  <si>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</si>
  <si>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</si>
  <si>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</si>
  <si>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</si>
  <si>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</si>
  <si>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</si>
  <si>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</si>
  <si>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</si>
  <si>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</si>
  <si>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</si>
  <si>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</si>
  <si>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</si>
  <si>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</si>
  <si>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</si>
  <si>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</si>
  <si>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</si>
  <si>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</si>
  <si>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</si>
  <si>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</si>
  <si>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</si>
  <si>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</si>
  <si>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</si>
  <si>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</si>
  <si>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</si>
  <si>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</si>
  <si>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</si>
  <si>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</si>
  <si>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</si>
  <si>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</si>
  <si>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</si>
  <si>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</si>
  <si>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</si>
  <si>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</si>
  <si>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</si>
  <si>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</si>
  <si>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</si>
  <si>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</si>
  <si>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</si>
  <si>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</si>
  <si>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</si>
  <si>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</si>
  <si>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</si>
  <si>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</si>
  <si>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</si>
  <si>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</si>
  <si>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</si>
  <si>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</si>
  <si>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</si>
  <si>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</si>
  <si>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</si>
  <si>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</si>
  <si>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</si>
  <si>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</si>
  <si>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</si>
  <si>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</si>
  <si>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</si>
  <si>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</si>
  <si>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</si>
  <si>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</si>
  <si>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</si>
  <si>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</si>
  <si>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</si>
  <si>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</si>
  <si>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</si>
  <si>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</si>
  <si>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</si>
  <si>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</si>
  <si>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</si>
  <si>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</si>
  <si>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</si>
  <si>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</si>
  <si>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</si>
  <si>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</si>
  <si>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</si>
  <si>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</si>
  <si>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</si>
  <si>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</si>
  <si>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</si>
  <si>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</si>
  <si>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</si>
  <si>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</si>
  <si>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</si>
  <si>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</si>
  <si>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</si>
  <si>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</si>
  <si>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</si>
  <si>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</si>
  <si>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</si>
  <si>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</si>
  <si>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</si>
  <si>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</si>
  <si>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</si>
  <si>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</si>
  <si>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</si>
  <si>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</si>
  <si>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</si>
  <si>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</si>
  <si>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</si>
  <si>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</si>
  <si>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</si>
  <si>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</si>
  <si>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</si>
  <si>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</si>
  <si>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</si>
  <si>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</si>
  <si>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</si>
  <si>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</si>
  <si>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</si>
  <si>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</si>
  <si>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</si>
  <si>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</si>
  <si>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</si>
  <si>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</si>
  <si>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</si>
  <si>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</si>
  <si>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</si>
  <si>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</si>
  <si>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</si>
  <si>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</si>
  <si>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</si>
  <si>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</si>
  <si>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</si>
  <si>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</si>
  <si>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</si>
  <si>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</si>
  <si>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</si>
  <si>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</si>
  <si>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</si>
  <si>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</si>
  <si>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</si>
  <si>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</si>
  <si>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</si>
  <si>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</si>
  <si>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</si>
  <si>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</si>
  <si>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</si>
  <si>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</si>
  <si>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</si>
  <si>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</si>
  <si>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</si>
  <si>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</si>
  <si>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</si>
  <si>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</si>
  <si>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</si>
  <si>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</si>
  <si>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</si>
  <si>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</si>
  <si>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</si>
  <si>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</si>
  <si>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</si>
  <si>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</si>
  <si>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</si>
  <si>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</si>
  <si>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</si>
  <si>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</si>
  <si>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</si>
  <si>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</si>
  <si>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</si>
  <si>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</si>
  <si>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</si>
  <si>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</si>
  <si>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</si>
  <si>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</si>
  <si>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</si>
  <si>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</si>
  <si>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</si>
  <si>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</si>
  <si>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</si>
  <si>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</si>
  <si>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</si>
  <si>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</si>
  <si>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</si>
  <si>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</si>
  <si>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</si>
  <si>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</si>
  <si>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</si>
  <si>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</si>
  <si>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</si>
  <si>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</si>
  <si>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</si>
  <si>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</si>
  <si>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</si>
  <si>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</si>
  <si>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</si>
  <si>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</si>
  <si>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</si>
  <si>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</si>
  <si>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</si>
  <si>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</si>
  <si>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</si>
  <si>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</si>
  <si>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</si>
  <si>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</si>
  <si>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</si>
  <si>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</si>
  <si>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</si>
  <si>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</si>
  <si>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</si>
  <si>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</si>
  <si>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</si>
  <si>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</si>
  <si>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</si>
  <si>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</si>
  <si>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</si>
  <si>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</si>
  <si>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</si>
  <si>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</si>
  <si>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</si>
  <si>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</si>
  <si>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</si>
  <si>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</si>
  <si>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</si>
  <si>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</si>
  <si>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</si>
  <si>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</si>
  <si>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</si>
  <si>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</si>
  <si>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</si>
  <si>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</si>
  <si>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</si>
  <si>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</si>
  <si>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</si>
  <si>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</si>
  <si>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</si>
  <si>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</si>
  <si>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</si>
  <si>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</si>
  <si>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</si>
  <si>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</si>
  <si>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</si>
  <si>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</si>
  <si>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</si>
  <si>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</si>
  <si>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</si>
  <si>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</si>
  <si>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</si>
  <si>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</si>
  <si>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</si>
  <si>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</si>
  <si>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</si>
  <si>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</si>
  <si>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</si>
  <si>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</si>
  <si>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</si>
  <si>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</si>
  <si>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</si>
  <si>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</si>
  <si>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</si>
  <si>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</si>
  <si>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</si>
  <si>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</si>
  <si>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</si>
  <si>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</si>
  <si>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</si>
  <si>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</si>
  <si>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</si>
  <si>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</si>
  <si>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</si>
  <si>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</si>
  <si>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</si>
  <si>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</si>
  <si>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</si>
  <si>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</si>
  <si>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</si>
  <si>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</si>
  <si>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</si>
  <si>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</si>
  <si>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</si>
  <si>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</si>
  <si>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</si>
  <si>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</si>
  <si>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</si>
  <si>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</si>
  <si>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</si>
  <si>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</si>
  <si>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</si>
  <si>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</si>
  <si>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</si>
  <si>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</si>
  <si>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</si>
  <si>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</si>
  <si>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</si>
  <si>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</si>
  <si>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</si>
  <si>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</si>
  <si>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</si>
  <si>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</si>
  <si>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</si>
  <si>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</si>
  <si>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</si>
  <si>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</si>
  <si>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</si>
  <si>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</si>
  <si>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</si>
  <si>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</si>
  <si>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</si>
  <si>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</si>
  <si>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</si>
  <si>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</si>
  <si>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</si>
  <si>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</si>
  <si>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</si>
  <si>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</si>
  <si>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</si>
  <si>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</si>
  <si>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</si>
  <si>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</si>
  <si>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</si>
  <si>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</si>
  <si>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</si>
  <si>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</si>
  <si>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</si>
  <si>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</si>
  <si>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</si>
  <si>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</si>
  <si>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</si>
  <si>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</si>
  <si>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</si>
  <si>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</si>
  <si>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</si>
  <si>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</si>
  <si>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</si>
  <si>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</si>
  <si>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</si>
  <si>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</si>
  <si>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</si>
  <si>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</si>
  <si>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</si>
  <si>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</si>
  <si>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</si>
  <si>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</si>
  <si>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</si>
  <si>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</si>
  <si>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</si>
  <si>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</si>
  <si>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</si>
  <si>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</si>
  <si>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</si>
  <si>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</si>
  <si>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</si>
  <si>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</si>
  <si>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</si>
  <si>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</si>
  <si>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</si>
  <si>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</si>
  <si>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</si>
  <si>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</si>
  <si>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</si>
  <si>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</si>
  <si>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</si>
  <si>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</si>
  <si>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</si>
  <si>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</si>
  <si>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</si>
  <si>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</si>
  <si>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</si>
  <si>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</si>
  <si>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</si>
  <si>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</si>
  <si>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</si>
  <si>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</si>
  <si>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</si>
  <si>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</si>
  <si>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</si>
  <si>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</si>
  <si>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</si>
  <si>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</si>
  <si>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</si>
  <si>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</si>
  <si>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</si>
  <si>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</si>
  <si>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</si>
  <si>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</si>
  <si>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</si>
  <si>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</si>
  <si>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</si>
  <si>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</si>
  <si>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</si>
  <si>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</si>
  <si>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</si>
  <si>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</si>
  <si>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</si>
  <si>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</si>
  <si>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</si>
  <si>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</si>
  <si>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</si>
  <si>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</si>
  <si>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</si>
  <si>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</si>
  <si>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</si>
  <si>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</si>
  <si>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</si>
  <si>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</si>
  <si>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</si>
  <si>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</si>
  <si>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</si>
  <si>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</si>
  <si>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</si>
  <si>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</si>
  <si>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</si>
  <si>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</si>
  <si>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</si>
  <si>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</si>
  <si>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</si>
  <si>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</si>
  <si>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</si>
  <si>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</si>
  <si>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</si>
  <si>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</si>
  <si>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</si>
  <si>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</si>
  <si>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</si>
  <si>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</si>
  <si>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</si>
  <si>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</si>
  <si>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</si>
  <si>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</si>
  <si>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</si>
  <si>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</si>
  <si>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</si>
  <si>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</si>
  <si>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</si>
  <si>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</si>
  <si>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</si>
  <si>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</si>
  <si>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</si>
  <si>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</si>
  <si>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</si>
  <si>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</si>
  <si>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</si>
  <si>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</si>
  <si>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</si>
  <si>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</si>
  <si>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</si>
  <si>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</si>
  <si>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</si>
  <si>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</si>
  <si>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</si>
  <si>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</si>
  <si>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</si>
  <si>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</si>
  <si>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</si>
  <si>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</si>
  <si>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</si>
  <si>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</si>
  <si>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</si>
  <si>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</si>
  <si>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</si>
  <si>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</si>
  <si>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</si>
  <si>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</si>
  <si>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</si>
  <si>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</si>
  <si>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</si>
  <si>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</si>
  <si>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</si>
  <si>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</si>
  <si>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</si>
  <si>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</si>
  <si>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</si>
  <si>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</si>
  <si>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</si>
  <si>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</si>
  <si>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</si>
  <si>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</si>
  <si>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</si>
  <si>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</si>
  <si>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</si>
  <si>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</si>
  <si>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</si>
  <si>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</si>
  <si>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</si>
  <si>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</si>
  <si>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</si>
  <si>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</si>
  <si>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</si>
  <si>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</si>
  <si>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</si>
  <si>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</si>
  <si>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</si>
  <si>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</si>
  <si>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</si>
  <si>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</si>
  <si>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</si>
  <si>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</si>
  <si>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</si>
  <si>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</si>
  <si>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</si>
  <si>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</si>
  <si>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</si>
  <si>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</si>
  <si>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</si>
  <si>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</si>
  <si>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</si>
  <si>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</si>
  <si>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</si>
  <si>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</si>
  <si>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</si>
  <si>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</si>
  <si>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</si>
  <si>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</si>
  <si>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</si>
  <si>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</si>
  <si>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</si>
  <si>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</si>
  <si>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</si>
  <si>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</si>
  <si>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</si>
  <si>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</si>
  <si>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</si>
  <si>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</si>
  <si>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</si>
  <si>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</si>
  <si>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</si>
  <si>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</si>
  <si>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</si>
  <si>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</si>
  <si>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</si>
  <si>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</si>
  <si>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</si>
  <si>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</si>
  <si>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</si>
  <si>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</si>
  <si>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</si>
  <si>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</si>
  <si>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</si>
  <si>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</si>
  <si>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</si>
  <si>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</si>
  <si>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</si>
  <si>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</si>
  <si>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</si>
  <si>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</si>
  <si>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</si>
  <si>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</si>
  <si>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</si>
  <si>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</si>
  <si>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</si>
  <si>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</si>
  <si>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</si>
  <si>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</si>
  <si>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</si>
  <si>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</si>
  <si>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</si>
  <si>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</si>
  <si>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</si>
  <si>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</si>
  <si>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</si>
  <si>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</si>
  <si>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</si>
  <si>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</si>
  <si>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</si>
  <si>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</si>
  <si>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</si>
  <si>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</si>
  <si>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</si>
  <si>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</si>
  <si>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</si>
  <si>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</si>
  <si>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</si>
  <si>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</si>
  <si>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</si>
  <si>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</si>
  <si>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</si>
  <si>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</si>
  <si>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</si>
  <si>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</si>
  <si>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</si>
  <si>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</si>
  <si>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</si>
  <si>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</si>
  <si>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</si>
  <si>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</si>
  <si>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</si>
  <si>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</si>
  <si>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</si>
  <si>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</si>
  <si>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</si>
  <si>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</si>
  <si>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</si>
  <si>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</si>
  <si>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</si>
  <si>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</si>
  <si>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</si>
  <si>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</si>
  <si>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</si>
  <si>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</si>
  <si>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</si>
  <si>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</si>
  <si>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</si>
  <si>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</si>
  <si>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</si>
  <si>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</si>
  <si>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</si>
  <si>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</si>
  <si>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</si>
  <si>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</si>
  <si>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</si>
  <si>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</si>
  <si>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</si>
  <si>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</si>
  <si>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</si>
  <si>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</si>
  <si>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</si>
  <si>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</si>
  <si>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</si>
  <si>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</si>
  <si>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</si>
  <si>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</si>
  <si>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</si>
  <si>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</si>
  <si>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</si>
  <si>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</si>
  <si>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</si>
  <si>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</si>
  <si>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</si>
  <si>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</si>
  <si>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</si>
  <si>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</si>
  <si>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</si>
  <si>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</si>
  <si>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</si>
  <si>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</si>
  <si>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</si>
  <si>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</si>
  <si>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</si>
  <si>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</si>
  <si>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</si>
  <si>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</si>
  <si>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</si>
  <si>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</si>
  <si>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</si>
  <si>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</si>
  <si>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</si>
  <si>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</si>
  <si>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</si>
  <si>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</si>
  <si>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</si>
  <si>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</si>
  <si>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</si>
  <si>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</si>
  <si>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</si>
  <si>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</si>
  <si>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</si>
  <si>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</si>
  <si>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</si>
  <si>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</si>
  <si>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</si>
  <si>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</si>
  <si>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</si>
  <si>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</si>
  <si>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</si>
  <si>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</si>
  <si>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</si>
  <si>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</si>
  <si>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</si>
  <si>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</si>
  <si>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</si>
  <si>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</si>
  <si>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</si>
  <si>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</si>
  <si>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</si>
  <si>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</si>
  <si>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</si>
  <si>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</si>
  <si>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</si>
  <si>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</si>
  <si>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</si>
  <si>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</si>
  <si>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</si>
  <si>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</si>
  <si>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</si>
  <si>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</si>
  <si>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</si>
  <si>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</si>
  <si>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</si>
  <si>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</si>
  <si>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</si>
  <si>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</si>
  <si>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</si>
  <si>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</si>
  <si>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</si>
  <si>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</si>
  <si>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</si>
  <si>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</si>
  <si>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</si>
  <si>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</si>
  <si>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</si>
  <si>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</si>
  <si>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</si>
  <si>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</si>
  <si>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</si>
  <si>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</si>
  <si>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</si>
  <si>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</si>
  <si>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</si>
  <si>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</si>
  <si>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</si>
  <si>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</si>
  <si>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</si>
  <si>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</si>
  <si>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</si>
  <si>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</si>
  <si>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</si>
  <si>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</si>
  <si>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</si>
  <si>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</si>
  <si>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</si>
  <si>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</si>
  <si>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</si>
  <si>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</si>
  <si>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</si>
  <si>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</si>
  <si>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</si>
  <si>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</si>
  <si>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</si>
  <si>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</si>
  <si>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</si>
  <si>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</si>
  <si>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</si>
  <si>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</si>
  <si>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</si>
  <si>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</si>
  <si>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</si>
  <si>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</si>
  <si>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</si>
  <si>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</si>
  <si>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</si>
  <si>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</si>
  <si>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</si>
  <si>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</si>
  <si>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</si>
  <si>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</si>
  <si>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</si>
  <si>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</si>
  <si>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</si>
  <si>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</si>
  <si>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</si>
  <si>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</si>
  <si>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</si>
  <si>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</si>
  <si>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</si>
  <si>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</si>
  <si>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</si>
  <si>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</si>
  <si>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</si>
  <si>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</si>
  <si>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</si>
  <si>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</si>
  <si>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</si>
  <si>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</si>
  <si>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</si>
  <si>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</si>
  <si>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</si>
  <si>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</si>
  <si>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</si>
  <si>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</si>
  <si>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</si>
  <si>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</si>
  <si>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</si>
  <si>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</si>
  <si>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</si>
  <si>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</si>
  <si>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</si>
  <si>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</si>
  <si>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</si>
  <si>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</si>
  <si>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</si>
  <si>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</si>
  <si>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</si>
  <si>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</si>
  <si>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</si>
  <si>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</si>
  <si>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</si>
  <si>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</si>
  <si>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</si>
  <si>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</si>
  <si>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</si>
  <si>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</si>
  <si>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</si>
  <si>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</si>
  <si>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</si>
  <si>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</si>
  <si>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</si>
  <si>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</si>
  <si>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</si>
  <si>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</si>
  <si>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</si>
  <si>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</si>
  <si>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</si>
  <si>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</si>
  <si>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</si>
  <si>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</si>
  <si>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</si>
  <si>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</si>
  <si>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</si>
  <si>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</si>
  <si>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</si>
  <si>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</si>
  <si>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</si>
  <si>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</si>
  <si>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</si>
  <si>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</si>
  <si>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</si>
  <si>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</si>
  <si>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</si>
  <si>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</si>
  <si>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</si>
  <si>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</si>
  <si>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</si>
  <si>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</si>
  <si>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</si>
  <si>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</si>
  <si>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</si>
  <si>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</si>
  <si>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</si>
  <si>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</si>
  <si>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</si>
  <si>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</si>
  <si>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</si>
  <si>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</si>
  <si>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</si>
  <si>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</si>
  <si>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</si>
  <si>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</si>
  <si>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</si>
  <si>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</si>
  <si>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</si>
  <si>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</si>
  <si>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</si>
  <si>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</si>
  <si>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</si>
  <si>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</si>
  <si>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</si>
  <si>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</si>
  <si>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</si>
  <si>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</si>
  <si>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</si>
  <si>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</si>
  <si>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</si>
  <si>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</si>
  <si>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</si>
  <si>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</si>
  <si>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</si>
  <si>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</si>
  <si>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</si>
  <si>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</si>
  <si>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</si>
  <si>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</si>
  <si>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</si>
  <si>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</si>
  <si>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</si>
  <si>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</si>
  <si>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</si>
  <si>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</si>
  <si>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</si>
  <si>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</si>
  <si>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</si>
  <si>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</si>
  <si>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</si>
  <si>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</si>
  <si>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</si>
  <si>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</si>
  <si>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</si>
  <si>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</si>
  <si>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</si>
  <si>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</si>
  <si>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</si>
  <si>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</si>
  <si>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</si>
  <si>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</si>
  <si>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</si>
  <si>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</si>
  <si>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</si>
  <si>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</si>
  <si>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</si>
  <si>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</si>
  <si>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</si>
  <si>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</si>
  <si>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</si>
  <si>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</si>
  <si>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</si>
  <si>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</si>
  <si>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</si>
  <si>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</si>
  <si>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</si>
  <si>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</si>
  <si>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</si>
  <si>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</si>
  <si>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</si>
  <si>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</si>
  <si>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</si>
  <si>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</si>
  <si>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</si>
  <si>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</si>
  <si>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</si>
  <si>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</si>
  <si>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</si>
  <si>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</si>
  <si>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</si>
  <si>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</si>
  <si>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</si>
  <si>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</si>
  <si>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</si>
  <si>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</si>
  <si>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</si>
  <si>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</si>
  <si>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</si>
  <si>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</si>
  <si>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</si>
  <si>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</si>
  <si>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</si>
  <si>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</si>
  <si>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</si>
  <si>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</si>
  <si>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</si>
  <si>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</si>
  <si>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</si>
  <si>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</si>
  <si>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</si>
  <si>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</si>
  <si>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</si>
  <si>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</si>
  <si>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</si>
  <si>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</si>
  <si>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</si>
  <si>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</si>
  <si>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</si>
  <si>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</si>
  <si>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</si>
  <si>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</si>
  <si>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</si>
  <si>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</si>
  <si>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</si>
  <si>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</si>
  <si>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</si>
  <si>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</si>
  <si>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</si>
  <si>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</si>
  <si>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</si>
  <si>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</si>
  <si>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</si>
  <si>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</si>
  <si>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</si>
  <si>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</si>
  <si>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</si>
  <si>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</si>
  <si>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</si>
  <si>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</si>
  <si>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</si>
  <si>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</si>
  <si>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</si>
  <si>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</si>
  <si>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</si>
  <si>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</si>
  <si>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</si>
  <si>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</si>
  <si>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</si>
  <si>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</si>
  <si>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</si>
  <si>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</si>
  <si>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</si>
  <si>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</si>
  <si>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</si>
  <si>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</si>
  <si>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</si>
  <si>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</si>
  <si>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</si>
  <si>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</si>
  <si>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</si>
  <si>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</si>
  <si>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</si>
  <si>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</si>
  <si>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</si>
  <si>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</si>
  <si>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</si>
  <si>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</si>
  <si>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</si>
  <si>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</si>
  <si>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</si>
  <si>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</si>
  <si>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</si>
  <si>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</si>
  <si>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</si>
  <si>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</si>
  <si>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</si>
  <si>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</si>
  <si>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</si>
  <si>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</si>
  <si>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</si>
  <si>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</si>
  <si>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</si>
  <si>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</si>
  <si>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</si>
  <si>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</si>
  <si>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</si>
  <si>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</si>
  <si>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</si>
  <si>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</si>
  <si>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</si>
  <si>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</si>
  <si>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</si>
  <si>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</si>
  <si>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</si>
  <si>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</si>
  <si>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</si>
  <si>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</si>
  <si>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</si>
  <si>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</si>
  <si>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</si>
  <si>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</si>
  <si>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</si>
  <si>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</si>
  <si>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</si>
  <si>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</si>
  <si>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</si>
  <si>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</si>
  <si>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</si>
  <si>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</si>
  <si>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</si>
  <si>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</si>
  <si>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</si>
  <si>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</si>
  <si>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</si>
  <si>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</si>
  <si>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</si>
  <si>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</si>
  <si>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</si>
  <si>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</si>
  <si>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</si>
  <si>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</si>
  <si>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</si>
  <si>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</si>
  <si>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</si>
  <si>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</si>
  <si>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</si>
  <si>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</si>
  <si>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</si>
  <si>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</si>
  <si>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</si>
  <si>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</si>
  <si>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</si>
  <si>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</si>
  <si>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</si>
  <si>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</si>
  <si>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</si>
  <si>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</si>
  <si>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</si>
  <si>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</si>
  <si>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</si>
  <si>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</si>
  <si>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</si>
  <si>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</si>
  <si>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</si>
  <si>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</si>
  <si>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</si>
  <si>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</si>
  <si>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</si>
  <si>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</si>
  <si>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</si>
  <si>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</si>
  <si>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</si>
  <si>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</si>
  <si>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</si>
  <si>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</si>
  <si>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</si>
  <si>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</si>
  <si>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</si>
  <si>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</si>
  <si>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</si>
  <si>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</si>
  <si>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</si>
  <si>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</si>
  <si>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</si>
  <si>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</si>
  <si>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</si>
  <si>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</si>
  <si>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</si>
  <si>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</si>
  <si>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</si>
  <si>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</si>
  <si>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</si>
  <si>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</si>
  <si>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</si>
  <si>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</si>
  <si>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</si>
  <si>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</si>
  <si>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</si>
  <si>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</si>
  <si>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</si>
  <si>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</si>
  <si>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</si>
  <si>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</si>
  <si>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</si>
  <si>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</si>
  <si>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</si>
  <si>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</si>
  <si>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</si>
  <si>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</si>
  <si>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</si>
  <si>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</si>
  <si>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</si>
  <si>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</si>
  <si>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</si>
  <si>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</si>
  <si>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</si>
  <si>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</si>
  <si>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</si>
  <si>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</si>
  <si>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</si>
  <si>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</si>
  <si>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</si>
  <si>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</si>
  <si>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</si>
  <si>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</si>
  <si>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</si>
  <si>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</si>
  <si>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</si>
  <si>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</si>
  <si>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</si>
  <si>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</si>
  <si>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</si>
  <si>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</si>
  <si>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</si>
  <si>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</si>
  <si>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</si>
  <si>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</si>
  <si>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</si>
  <si>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</si>
  <si>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</si>
  <si>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</si>
  <si>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</si>
  <si>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</si>
  <si>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</si>
  <si>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</si>
  <si>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</si>
  <si>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</si>
  <si>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</si>
  <si>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</si>
  <si>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</si>
  <si>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</si>
  <si>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</si>
  <si>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</si>
  <si>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</si>
  <si>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</si>
  <si>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</si>
  <si>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</si>
  <si>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</si>
  <si>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</si>
  <si>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</si>
  <si>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</si>
  <si>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</si>
  <si>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</si>
  <si>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</si>
  <si>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</si>
  <si>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</si>
  <si>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</si>
  <si>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</si>
  <si>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</si>
  <si>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</si>
  <si>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</si>
  <si>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</si>
  <si>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</si>
  <si>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</si>
  <si>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</si>
  <si>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</si>
  <si>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</si>
  <si>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</si>
  <si>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</si>
  <si>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</si>
  <si>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</si>
  <si>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</si>
  <si>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</si>
  <si>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</si>
  <si>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</si>
  <si>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</si>
  <si>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</si>
  <si>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</si>
  <si>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</si>
  <si>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</si>
  <si>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</si>
  <si>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</si>
  <si>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</si>
  <si>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</si>
  <si>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</si>
  <si>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</si>
  <si>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</si>
  <si>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</si>
  <si>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</si>
  <si>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</si>
  <si>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</si>
  <si>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</si>
  <si>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</si>
  <si>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</si>
  <si>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</si>
  <si>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</si>
  <si>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</si>
  <si>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</si>
  <si>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</si>
  <si>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</si>
  <si>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</si>
  <si>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</si>
  <si>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</si>
  <si>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</si>
  <si>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</si>
  <si>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</si>
  <si>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</si>
  <si>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</si>
  <si>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</si>
  <si>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</si>
  <si>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</si>
  <si>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</si>
  <si>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</si>
  <si>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</si>
  <si>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</si>
  <si>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</si>
  <si>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</si>
  <si>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</si>
  <si>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</si>
  <si>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</si>
  <si>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</si>
  <si>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</si>
  <si>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</si>
  <si>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</si>
  <si>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</si>
  <si>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</si>
  <si>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</si>
  <si>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</si>
  <si>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</si>
  <si>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</si>
  <si>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</si>
  <si>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</si>
  <si>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</si>
  <si>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</si>
  <si>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</si>
  <si>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</si>
  <si>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</si>
  <si>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</si>
  <si>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</si>
  <si>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</si>
  <si>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</si>
  <si>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</si>
  <si>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</si>
  <si>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</si>
  <si>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</si>
  <si>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</si>
  <si>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</si>
  <si>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</si>
  <si>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</si>
  <si>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</si>
  <si>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</si>
  <si>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</si>
  <si>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</si>
  <si>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</si>
  <si>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</si>
  <si>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</si>
  <si>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</si>
  <si>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</si>
  <si>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</si>
  <si>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</si>
  <si>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</si>
  <si>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</si>
  <si>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</si>
  <si>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</si>
  <si>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</si>
  <si>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</si>
  <si>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</si>
  <si>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</si>
  <si>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</si>
  <si>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</si>
  <si>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</si>
  <si>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</si>
  <si>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</si>
  <si>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</si>
  <si>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</si>
  <si>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</si>
  <si>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</si>
  <si>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</si>
  <si>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</si>
  <si>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</si>
  <si>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</si>
  <si>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</si>
  <si>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</si>
  <si>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</si>
  <si>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</si>
  <si>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</si>
  <si>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</si>
  <si>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</si>
  <si>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</si>
  <si>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</si>
  <si>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</si>
  <si>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</si>
  <si>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</si>
  <si>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</si>
  <si>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</si>
  <si>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</si>
  <si>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</si>
  <si>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</si>
  <si>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</si>
  <si>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</si>
  <si>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</si>
  <si>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</si>
  <si>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</si>
  <si>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</si>
  <si>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</si>
  <si>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</si>
  <si>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</si>
  <si>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</si>
  <si>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</si>
  <si>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</si>
  <si>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</si>
  <si>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</si>
  <si>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</si>
  <si>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</si>
  <si>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</si>
  <si>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</si>
  <si>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</si>
  <si>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</si>
  <si>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</si>
  <si>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</si>
  <si>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</si>
  <si>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</si>
  <si>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</si>
  <si>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</si>
  <si>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</si>
  <si>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</si>
  <si>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</si>
  <si>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</si>
  <si>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</si>
  <si>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</si>
  <si>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</si>
  <si>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</si>
  <si>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</si>
  <si>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</si>
  <si>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</si>
  <si>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</si>
  <si>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</si>
  <si>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</si>
  <si>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</si>
  <si>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</si>
  <si>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</si>
  <si>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</si>
  <si>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</si>
  <si>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</si>
  <si>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</si>
  <si>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</si>
  <si>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</si>
  <si>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</si>
  <si>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</si>
  <si>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</si>
  <si>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</si>
  <si>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</si>
  <si>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</si>
  <si>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</si>
  <si>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</si>
  <si>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</si>
  <si>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</si>
  <si>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</si>
  <si>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</si>
  <si>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</si>
  <si>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</si>
  <si>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</si>
  <si>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</si>
  <si>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</si>
  <si>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</si>
  <si>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</si>
  <si>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</si>
  <si>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</si>
  <si>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</si>
  <si>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</si>
  <si>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</si>
  <si>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</si>
  <si>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</si>
  <si>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</si>
  <si>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</si>
  <si>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</si>
  <si>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</si>
  <si>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</si>
  <si>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</si>
  <si>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</si>
  <si>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</si>
  <si>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</si>
  <si>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</si>
  <si>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</si>
  <si>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</si>
  <si>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</si>
  <si>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</si>
  <si>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</si>
  <si>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</si>
  <si>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</si>
  <si>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</si>
  <si>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</si>
  <si>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</si>
  <si>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</si>
  <si>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</si>
  <si>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</si>
  <si>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</si>
  <si>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</si>
  <si>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</si>
  <si>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</si>
  <si>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</si>
  <si>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</si>
  <si>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</si>
  <si>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</si>
  <si>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</si>
  <si>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</si>
  <si>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</si>
  <si>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</si>
  <si>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</si>
  <si>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</si>
  <si>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</si>
  <si>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</si>
  <si>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</si>
  <si>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</si>
  <si>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</si>
  <si>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</si>
  <si>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</si>
  <si>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</si>
  <si>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</si>
  <si>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</si>
  <si>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</si>
  <si>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</si>
  <si>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</si>
  <si>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</si>
  <si>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</si>
  <si>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</si>
  <si>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</si>
  <si>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</si>
  <si>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</si>
  <si>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</si>
  <si>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</si>
  <si>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</si>
  <si>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</si>
  <si>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</si>
  <si>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</si>
  <si>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</si>
  <si>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</si>
  <si>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</si>
  <si>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</si>
  <si>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</si>
  <si>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</si>
  <si>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</si>
  <si>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</si>
  <si>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</si>
  <si>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</si>
  <si>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</si>
  <si>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</si>
  <si>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</si>
  <si>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</si>
  <si>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</si>
  <si>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</si>
  <si>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</si>
  <si>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</si>
  <si>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</si>
  <si>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</si>
  <si>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</si>
  <si>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</si>
  <si>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</si>
  <si>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</si>
  <si>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</si>
  <si>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</si>
  <si>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</si>
  <si>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</si>
  <si>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</si>
  <si>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</si>
  <si>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</si>
  <si>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</si>
  <si>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</si>
  <si>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</si>
  <si>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</si>
  <si>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</si>
  <si>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</si>
  <si>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</si>
  <si>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</si>
  <si>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</si>
  <si>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</si>
  <si>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</si>
  <si>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</si>
  <si>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</si>
  <si>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</si>
  <si>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</si>
  <si>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</si>
  <si>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</si>
  <si>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</si>
  <si>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</si>
  <si>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</si>
  <si>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</si>
  <si>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</si>
  <si>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</si>
  <si>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</si>
  <si>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</si>
  <si>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</si>
  <si>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</si>
  <si>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</si>
  <si>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</si>
  <si>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</si>
  <si>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</si>
  <si>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</si>
  <si>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</si>
  <si>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</si>
  <si>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</si>
  <si>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</si>
  <si>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</si>
  <si>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</si>
  <si>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</si>
  <si>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</si>
  <si>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</si>
  <si>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</si>
  <si>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</si>
  <si>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</si>
  <si>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</si>
  <si>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</si>
  <si>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</si>
  <si>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</si>
  <si>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</si>
  <si>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</si>
  <si>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</si>
  <si>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</si>
  <si>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</si>
  <si>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</si>
  <si>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</si>
  <si>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</si>
  <si>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</si>
  <si>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</si>
  <si>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</si>
  <si>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</si>
  <si>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</si>
  <si>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</si>
  <si>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</si>
  <si>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</si>
  <si>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</si>
  <si>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</si>
  <si>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</si>
  <si>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</si>
  <si>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</si>
  <si>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</si>
  <si>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</si>
  <si>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</si>
  <si>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</si>
  <si>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</si>
  <si>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</si>
  <si>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</si>
  <si>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</si>
  <si>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</si>
  <si>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</si>
  <si>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</si>
  <si>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</si>
  <si>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</si>
  <si>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</si>
  <si>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</si>
  <si>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</si>
  <si>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</si>
  <si>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</si>
  <si>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</si>
  <si>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</si>
  <si>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</si>
  <si>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</si>
  <si>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</si>
  <si>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</si>
  <si>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</si>
  <si>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</si>
  <si>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</si>
  <si>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</si>
  <si>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</si>
  <si>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</si>
  <si>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</si>
  <si>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</si>
  <si>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</si>
  <si>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</si>
  <si>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</si>
  <si>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</si>
  <si>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</si>
  <si>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</si>
  <si>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</si>
  <si>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</si>
  <si>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</si>
  <si>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</si>
  <si>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</si>
  <si>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</si>
  <si>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</si>
  <si>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</si>
  <si>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</si>
  <si>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</si>
  <si>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</si>
  <si>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</si>
  <si>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</si>
  <si>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</si>
  <si>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</si>
  <si>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</si>
  <si>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</si>
  <si>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</si>
  <si>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</si>
  <si>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</si>
  <si>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</si>
  <si>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</si>
  <si>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</si>
  <si>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</si>
  <si>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</si>
  <si>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</si>
  <si>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</si>
  <si>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</si>
  <si>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</si>
  <si>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</si>
  <si>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</si>
  <si>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</si>
  <si>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</si>
  <si>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</si>
  <si>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</si>
  <si>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</si>
  <si>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</si>
  <si>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</si>
  <si>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</si>
  <si>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</si>
  <si>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</si>
  <si>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</si>
  <si>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</si>
  <si>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</si>
  <si>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</si>
  <si>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</si>
  <si>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</si>
  <si>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</si>
  <si>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</si>
  <si>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</si>
  <si>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</si>
  <si>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</si>
  <si>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</si>
  <si>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</si>
  <si>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</si>
  <si>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</si>
  <si>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</si>
  <si>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</si>
  <si>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</si>
  <si>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</si>
  <si>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</si>
  <si>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</si>
  <si>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</si>
  <si>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</si>
  <si>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</si>
  <si>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</si>
  <si>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</si>
  <si>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</si>
  <si>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</si>
  <si>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</si>
  <si>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</si>
  <si>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</si>
  <si>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</si>
  <si>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</si>
  <si>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</si>
  <si>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</si>
  <si>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</si>
  <si>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</si>
  <si>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</si>
  <si>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</si>
  <si>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</si>
  <si>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</si>
  <si>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</si>
  <si>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</si>
  <si>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</si>
  <si>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</si>
  <si>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</si>
  <si>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</si>
  <si>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</si>
  <si>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</si>
  <si>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</si>
  <si>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</si>
  <si>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</si>
  <si>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</si>
  <si>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</si>
  <si>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</si>
  <si>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</si>
  <si>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</si>
  <si>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</si>
  <si>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</si>
  <si>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</si>
  <si>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</si>
  <si>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</si>
  <si>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</si>
  <si>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</si>
  <si>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</si>
  <si>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</si>
  <si>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</si>
  <si>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</si>
  <si>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</si>
  <si>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</si>
  <si>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</si>
  <si>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</si>
  <si>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</si>
  <si>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</si>
  <si>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</si>
  <si>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</si>
  <si>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</si>
  <si>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</si>
  <si>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</si>
  <si>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</si>
  <si>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</si>
  <si>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</si>
  <si>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</si>
  <si>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</si>
  <si>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</si>
  <si>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</si>
  <si>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</si>
  <si>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</si>
  <si>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</si>
  <si>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</si>
  <si>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</si>
  <si>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</si>
  <si>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</si>
  <si>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</si>
  <si>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</si>
  <si>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</si>
  <si>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</si>
  <si>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</si>
  <si>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</si>
  <si>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</si>
  <si>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</si>
  <si>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</si>
  <si>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</si>
  <si>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</si>
  <si>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</si>
  <si>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</si>
  <si>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</si>
  <si>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</si>
  <si>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</si>
  <si>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</si>
  <si>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</si>
  <si>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</si>
  <si>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</si>
  <si>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</si>
  <si>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</si>
  <si>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</si>
  <si>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</si>
  <si>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</si>
  <si>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</si>
  <si>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</si>
  <si>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</si>
  <si>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</si>
  <si>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</si>
  <si>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</si>
  <si>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</si>
  <si>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</si>
  <si>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</si>
  <si>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</si>
  <si>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</si>
  <si>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</si>
  <si>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</si>
  <si>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</si>
  <si>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</si>
  <si>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</si>
  <si>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</si>
  <si>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</si>
  <si>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</si>
  <si>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</si>
  <si>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</si>
  <si>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</si>
  <si>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</si>
  <si>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</si>
  <si>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</si>
  <si>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</si>
  <si>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</si>
  <si>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</si>
  <si>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</si>
  <si>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</si>
  <si>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</si>
  <si>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</si>
  <si>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</si>
  <si>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</si>
  <si>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</si>
  <si>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</si>
  <si>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</si>
  <si>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</si>
  <si>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</si>
  <si>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</si>
  <si>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</si>
  <si>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</si>
  <si>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</si>
  <si>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</si>
  <si>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</si>
  <si>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</si>
  <si>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</si>
  <si>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</si>
  <si>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</si>
  <si>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</si>
  <si>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</si>
  <si>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</si>
  <si>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</si>
  <si>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</si>
  <si>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</si>
  <si>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</si>
  <si>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</si>
  <si>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</si>
  <si>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</si>
  <si>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</si>
  <si>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</si>
  <si>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</si>
  <si>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</si>
  <si>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</si>
  <si>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</si>
  <si>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</si>
  <si>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</si>
  <si>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</si>
  <si>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</si>
  <si>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</si>
  <si>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</si>
  <si>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</si>
  <si>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</si>
  <si>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</si>
  <si>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</si>
  <si>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</si>
  <si>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</si>
  <si>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</si>
  <si>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</si>
  <si>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</si>
  <si>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</si>
  <si>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</si>
  <si>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</si>
  <si>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</si>
  <si>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</si>
  <si>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</si>
  <si>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</si>
  <si>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</si>
  <si>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</si>
  <si>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</si>
  <si>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</si>
  <si>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</si>
  <si>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</si>
  <si>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</si>
  <si>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</si>
  <si>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</si>
  <si>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</si>
  <si>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</si>
  <si>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</si>
  <si>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</si>
  <si>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</si>
  <si>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</si>
  <si>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</si>
  <si>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</si>
  <si>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</si>
  <si>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</si>
  <si>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</si>
  <si>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</si>
  <si>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</si>
  <si>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</si>
  <si>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</si>
  <si>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</si>
  <si>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</si>
  <si>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</si>
  <si>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</si>
  <si>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</si>
  <si>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</si>
  <si>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</si>
  <si>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</si>
  <si>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</si>
  <si>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</si>
  <si>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</si>
  <si>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</si>
  <si>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</si>
  <si>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</si>
  <si>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</si>
  <si>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</si>
  <si>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</si>
  <si>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</si>
  <si>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</si>
  <si>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</si>
  <si>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</si>
  <si>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</si>
  <si>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</si>
  <si>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</si>
  <si>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</si>
  <si>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</si>
  <si>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</si>
  <si>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</si>
  <si>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</si>
  <si>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</si>
  <si>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</si>
  <si>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</si>
  <si>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</si>
  <si>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</si>
  <si>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</si>
  <si>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</si>
  <si>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</si>
  <si>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</si>
  <si>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</si>
  <si>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</si>
  <si>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</si>
  <si>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</si>
  <si>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</si>
  <si>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</si>
  <si>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</si>
  <si>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</si>
  <si>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</si>
  <si>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</si>
  <si>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</si>
  <si>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</si>
  <si>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</si>
  <si>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</si>
  <si>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</si>
  <si>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</si>
  <si>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</si>
  <si>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</si>
  <si>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</si>
  <si>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</si>
  <si>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</si>
  <si>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</si>
  <si>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</si>
  <si>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</si>
  <si>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</si>
  <si>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</si>
  <si>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</si>
  <si>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</si>
  <si>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</si>
  <si>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</si>
  <si>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</si>
  <si>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</si>
  <si>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</si>
  <si>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</si>
  <si>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</si>
  <si>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</si>
  <si>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</si>
  <si>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</si>
  <si>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</si>
  <si>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</si>
  <si>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</si>
  <si>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</si>
  <si>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</si>
  <si>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</si>
  <si>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</si>
  <si>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</si>
  <si>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</si>
  <si>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</si>
  <si>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</si>
  <si>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</si>
  <si>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</si>
  <si>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</si>
  <si>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</si>
  <si>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</si>
  <si>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</si>
  <si>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</si>
  <si>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</si>
  <si>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</si>
  <si>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</si>
  <si>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</si>
  <si>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</si>
  <si>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</si>
  <si>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</si>
  <si>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</si>
  <si>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</si>
  <si>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</si>
  <si>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</si>
  <si>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</si>
  <si>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</si>
  <si>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</si>
  <si>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</si>
  <si>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</si>
  <si>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</si>
  <si>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</si>
  <si>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</si>
  <si>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</si>
  <si>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</si>
  <si>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</si>
  <si>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</si>
  <si>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</si>
  <si>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</si>
  <si>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</si>
  <si>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</si>
  <si>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</si>
  <si>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</si>
  <si>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</si>
  <si>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</si>
  <si>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</si>
  <si>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</si>
  <si>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</si>
  <si>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</si>
  <si>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</si>
  <si>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</si>
  <si>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</si>
  <si>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</si>
  <si>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</si>
  <si>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</si>
  <si>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</si>
  <si>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</si>
  <si>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</si>
  <si>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</si>
  <si>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</si>
  <si>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</si>
  <si>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</si>
  <si>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</si>
  <si>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</si>
  <si>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</si>
  <si>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</si>
  <si>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</si>
  <si>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</si>
  <si>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</si>
  <si>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</si>
  <si>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</si>
  <si>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</si>
  <si>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</si>
  <si>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</si>
  <si>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</si>
  <si>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</si>
  <si>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</si>
  <si>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</si>
  <si>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</si>
  <si>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</si>
  <si>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</si>
  <si>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</si>
  <si>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</si>
  <si>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</si>
  <si>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</si>
  <si>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</si>
  <si>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</si>
  <si>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</si>
  <si>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</si>
  <si>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</si>
  <si>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</si>
  <si>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</si>
  <si>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</si>
  <si>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</si>
  <si>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</si>
  <si>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</si>
  <si>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</si>
  <si>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</si>
  <si>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</si>
  <si>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</si>
  <si>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</si>
  <si>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</si>
  <si>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</si>
  <si>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</si>
  <si>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</si>
  <si>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</si>
  <si>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</si>
  <si>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</si>
  <si>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</si>
  <si>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</si>
  <si>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</si>
  <si>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</si>
  <si>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</si>
  <si>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</si>
  <si>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</si>
  <si>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</si>
  <si>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</si>
  <si>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</si>
  <si>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</si>
  <si>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</si>
  <si>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</si>
  <si>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</si>
  <si>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</si>
  <si>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</si>
  <si>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</si>
  <si>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</si>
  <si>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</si>
  <si>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</si>
  <si>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</si>
  <si>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</si>
  <si>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</si>
  <si>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</si>
  <si>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</si>
  <si>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</si>
  <si>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</si>
  <si>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</si>
  <si>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</si>
  <si>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</si>
  <si>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</si>
  <si>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</si>
  <si>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</si>
  <si>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</si>
  <si>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</si>
  <si>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</si>
  <si>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</si>
  <si>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</si>
  <si>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</si>
  <si>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</si>
  <si>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</si>
  <si>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</si>
  <si>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</si>
  <si>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</si>
  <si>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</si>
  <si>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</si>
  <si>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</si>
  <si>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</si>
  <si>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</si>
  <si>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</si>
  <si>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</si>
  <si>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</si>
  <si>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</si>
  <si>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</si>
  <si>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</si>
  <si>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</si>
  <si>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</si>
  <si>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</si>
  <si>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</si>
  <si>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</si>
  <si>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</si>
  <si>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</si>
  <si>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</si>
  <si>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</si>
  <si>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</si>
  <si>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</si>
  <si>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</si>
  <si>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</si>
  <si>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</si>
  <si>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</si>
  <si>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</si>
  <si>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</si>
  <si>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</si>
  <si>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</si>
  <si>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</si>
  <si>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</si>
  <si>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</si>
  <si>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</si>
  <si>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</si>
  <si>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</si>
  <si>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</si>
  <si>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</si>
  <si>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</si>
  <si>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</si>
  <si>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</si>
  <si>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</si>
  <si>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</si>
  <si>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</si>
  <si>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</si>
  <si>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</si>
  <si>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</si>
  <si>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</si>
  <si>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</si>
  <si>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</si>
  <si>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</si>
  <si>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</si>
  <si>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</si>
  <si>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</si>
  <si>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</si>
  <si>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</si>
  <si>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</si>
  <si>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</si>
  <si>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</si>
  <si>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</si>
  <si>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</si>
  <si>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</si>
  <si>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</si>
  <si>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</si>
  <si>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</si>
  <si>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</si>
  <si>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</si>
  <si>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</si>
  <si>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</si>
  <si>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</si>
  <si>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</si>
  <si>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</si>
  <si>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</si>
  <si>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</si>
  <si>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</si>
  <si>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</si>
  <si>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</si>
  <si>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</si>
  <si>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</si>
  <si>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</si>
  <si>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</si>
  <si>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</si>
  <si>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</si>
  <si>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</si>
  <si>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</si>
  <si>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</si>
  <si>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</si>
  <si>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</si>
  <si>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</si>
  <si>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</si>
  <si>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</si>
  <si>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</si>
  <si>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</si>
  <si>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</si>
  <si>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</si>
  <si>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</si>
  <si>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</si>
  <si>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</si>
  <si>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</si>
  <si>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</si>
  <si>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</si>
  <si>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</si>
  <si>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</si>
  <si>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</si>
  <si>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</si>
  <si>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</si>
  <si>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</si>
  <si>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</si>
  <si>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</si>
  <si>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</si>
  <si>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</si>
  <si>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</si>
  <si>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</si>
  <si>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</si>
  <si>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</si>
  <si>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</si>
  <si>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</si>
  <si>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</si>
  <si>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</si>
  <si>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</si>
  <si>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</si>
  <si>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</si>
  <si>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</si>
  <si>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</si>
  <si>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</si>
  <si>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</si>
  <si>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</si>
  <si>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</si>
  <si>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</si>
  <si>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</si>
  <si>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</si>
  <si>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</si>
  <si>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</si>
  <si>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</si>
  <si>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</si>
  <si>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</si>
  <si>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</si>
  <si>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</si>
  <si>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</si>
  <si>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</si>
  <si>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</si>
  <si>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</si>
  <si>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</si>
  <si>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</si>
  <si>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</si>
  <si>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</si>
  <si>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</si>
  <si>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</si>
  <si>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</si>
  <si>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</si>
  <si>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</si>
  <si>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</si>
  <si>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</si>
  <si>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</si>
  <si>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</si>
  <si>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</si>
  <si>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</si>
  <si>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</si>
  <si>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</si>
  <si>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</si>
  <si>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</si>
  <si>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</si>
  <si>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</si>
  <si>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</si>
  <si>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</si>
  <si>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</si>
  <si>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</si>
  <si>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</si>
  <si>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</si>
  <si>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</si>
  <si>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</si>
  <si>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</si>
  <si>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</si>
  <si>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</si>
  <si>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</si>
  <si>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</si>
  <si>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</si>
  <si>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</si>
  <si>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</si>
  <si>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</si>
  <si>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</si>
  <si>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</si>
  <si>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</si>
  <si>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</si>
  <si>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</si>
  <si>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</si>
  <si>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</si>
  <si>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</si>
  <si>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</si>
  <si>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</si>
  <si>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</si>
  <si>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</si>
  <si>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</si>
  <si>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</si>
  <si>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</si>
  <si>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</si>
  <si>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</si>
  <si>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</si>
  <si>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</si>
  <si>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</si>
  <si>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</si>
  <si>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</si>
  <si>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</si>
  <si>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</si>
  <si>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</si>
  <si>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</si>
  <si>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</si>
  <si>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</si>
  <si>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</si>
  <si>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</si>
  <si>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</si>
  <si>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</si>
  <si>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</si>
  <si>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</si>
  <si>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</si>
  <si>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</si>
  <si>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</si>
  <si>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</si>
  <si>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</si>
  <si>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</si>
  <si>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</si>
  <si>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</si>
  <si>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</si>
  <si>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</si>
  <si>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</si>
  <si>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</si>
  <si>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</si>
  <si>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</si>
  <si>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</si>
  <si>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</si>
  <si>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</si>
  <si>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</si>
  <si>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</si>
  <si>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</si>
  <si>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</si>
  <si>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</si>
  <si>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</si>
  <si>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</si>
  <si>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</si>
  <si>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</si>
  <si>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</si>
  <si>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</si>
  <si>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</si>
  <si>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</si>
  <si>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</si>
  <si>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</si>
  <si>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</si>
  <si>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</si>
  <si>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</si>
  <si>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</si>
  <si>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</si>
  <si>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</si>
  <si>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</si>
  <si>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</si>
  <si>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</si>
  <si>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</si>
  <si>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</si>
  <si>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</si>
  <si>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</si>
  <si>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</si>
  <si>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</si>
  <si>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</si>
  <si>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</si>
  <si>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</si>
  <si>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</si>
  <si>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</si>
  <si>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</si>
  <si>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</si>
  <si>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</si>
  <si>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</si>
  <si>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</si>
  <si>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</si>
  <si>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</si>
  <si>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</si>
  <si>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</si>
  <si>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</si>
  <si>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</si>
  <si>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</si>
  <si>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</si>
  <si>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</si>
  <si>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</si>
  <si>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</si>
  <si>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</si>
  <si>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</si>
  <si>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</si>
  <si>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</si>
  <si>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</si>
  <si>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</si>
  <si>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</si>
  <si>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</si>
  <si>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</si>
  <si>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</si>
  <si>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</si>
  <si>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</si>
  <si>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</si>
  <si>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</si>
  <si>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</si>
  <si>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</si>
  <si>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</si>
  <si>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</si>
  <si>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</si>
  <si>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</si>
  <si>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</si>
  <si>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</si>
  <si>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</si>
  <si>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</si>
  <si>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</si>
  <si>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</si>
  <si>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</si>
  <si>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</si>
  <si>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</si>
  <si>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</si>
  <si>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</si>
  <si>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</si>
  <si>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</si>
  <si>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</si>
  <si>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</si>
  <si>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</si>
  <si>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</si>
  <si>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</si>
  <si>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</si>
  <si>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</si>
  <si>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</si>
  <si>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</si>
  <si>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</si>
  <si>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</si>
  <si>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</si>
  <si>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</si>
  <si>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</si>
  <si>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</si>
  <si>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</si>
  <si>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</si>
  <si>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</si>
  <si>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</si>
  <si>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</si>
  <si>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</si>
  <si>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</si>
  <si>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</si>
  <si>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</si>
  <si>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</si>
  <si>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</si>
  <si>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</si>
  <si>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</si>
  <si>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</si>
  <si>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</si>
  <si>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</si>
  <si>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</si>
  <si>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</si>
  <si>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</si>
  <si>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</si>
  <si>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</si>
  <si>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</si>
  <si>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</si>
  <si>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</si>
  <si>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</si>
  <si>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</si>
  <si>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</si>
  <si>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</si>
  <si>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</si>
  <si>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</si>
  <si>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</si>
  <si>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</si>
  <si>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</si>
  <si>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</si>
  <si>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</si>
  <si>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</si>
  <si>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</si>
  <si>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</si>
  <si>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</si>
  <si>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</si>
  <si>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</si>
  <si>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</si>
  <si>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</si>
  <si>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</si>
  <si>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</si>
  <si>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</si>
  <si>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</si>
  <si>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</si>
  <si>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</si>
  <si>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</si>
  <si>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</si>
  <si>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</si>
  <si>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</si>
  <si>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</si>
  <si>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</si>
  <si>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</si>
  <si>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</si>
  <si>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</si>
  <si>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</si>
  <si>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</si>
  <si>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</si>
  <si>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</si>
  <si>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</si>
  <si>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</si>
  <si>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</si>
  <si>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</si>
  <si>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</si>
  <si>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</si>
  <si>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</si>
  <si>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</si>
  <si>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</si>
  <si>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</si>
  <si>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</si>
  <si>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</si>
  <si>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</si>
  <si>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</si>
  <si>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</si>
  <si>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</si>
  <si>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</si>
  <si>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</si>
  <si>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</si>
  <si>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</si>
  <si>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</si>
  <si>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</si>
  <si>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</si>
  <si>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</si>
  <si>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</si>
  <si>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</si>
  <si>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</si>
  <si>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</si>
  <si>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</si>
  <si>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</si>
  <si>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</si>
  <si>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</si>
  <si>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</si>
  <si>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</si>
  <si>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</si>
  <si>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</si>
  <si>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</si>
  <si>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</si>
  <si>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</si>
  <si>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</si>
  <si>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</si>
  <si>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</si>
  <si>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</si>
  <si>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</si>
  <si>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</si>
  <si>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</si>
  <si>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</si>
  <si>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</si>
  <si>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</si>
  <si>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</si>
  <si>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</si>
  <si>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</si>
  <si>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</si>
  <si>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</si>
  <si>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</si>
  <si>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</si>
  <si>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</si>
  <si>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</si>
  <si>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</si>
  <si>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</si>
  <si>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</si>
  <si>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</si>
  <si>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</si>
  <si>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</si>
  <si>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</si>
  <si>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</si>
  <si>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</si>
  <si>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</si>
  <si>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</si>
  <si>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</si>
  <si>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</si>
  <si>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</si>
  <si>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</si>
  <si>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</si>
  <si>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</si>
  <si>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</si>
  <si>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</si>
  <si>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</si>
  <si>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</si>
  <si>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</si>
  <si>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</si>
  <si>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</si>
  <si>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</si>
  <si>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</si>
  <si>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</si>
  <si>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</si>
  <si>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</si>
  <si>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</si>
  <si>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</si>
  <si>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</si>
  <si>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</si>
  <si>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</si>
  <si>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</si>
  <si>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</si>
  <si>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</si>
  <si>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</si>
  <si>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</si>
  <si>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</si>
  <si>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</si>
  <si>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</si>
  <si>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</si>
  <si>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</si>
  <si>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</si>
  <si>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</si>
  <si>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</si>
  <si>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</si>
  <si>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</si>
  <si>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</si>
  <si>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</si>
  <si>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</si>
  <si>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</si>
  <si>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</si>
  <si>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</si>
  <si>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</si>
  <si>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</si>
  <si>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</si>
  <si>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</si>
  <si>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</si>
  <si>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</si>
  <si>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</si>
  <si>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</si>
  <si>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</si>
  <si>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</si>
  <si>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</si>
  <si>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</si>
  <si>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</si>
  <si>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</si>
  <si>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</si>
  <si>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</si>
  <si>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</si>
  <si>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</si>
  <si>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</si>
  <si>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</si>
  <si>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</si>
  <si>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</si>
  <si>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</si>
  <si>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</si>
  <si>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</si>
  <si>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</si>
  <si>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</si>
  <si>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</si>
  <si>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</si>
  <si>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</si>
  <si>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</si>
  <si>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</si>
  <si>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</si>
  <si>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</si>
  <si>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</si>
  <si>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</si>
  <si>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</si>
  <si>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</si>
  <si>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</si>
  <si>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</si>
  <si>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</si>
  <si>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</si>
  <si>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</si>
  <si>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</si>
  <si>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</si>
  <si>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</si>
  <si>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</si>
  <si>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</si>
  <si>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</si>
  <si>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</si>
  <si>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</si>
  <si>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</si>
  <si>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</si>
  <si>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</si>
  <si>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</si>
  <si>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</si>
  <si>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</si>
  <si>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</si>
  <si>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</si>
  <si>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</si>
  <si>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</si>
  <si>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</si>
  <si>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</si>
  <si>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</si>
  <si>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</si>
  <si>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</si>
  <si>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</si>
  <si>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</si>
  <si>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</si>
  <si>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</si>
  <si>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</si>
  <si>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</si>
  <si>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</si>
  <si>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</si>
  <si>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</si>
  <si>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</si>
  <si>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</si>
  <si>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</si>
  <si>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</si>
  <si>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</si>
  <si>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</si>
  <si>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</si>
  <si>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</si>
  <si>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</si>
  <si>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</si>
  <si>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</si>
  <si>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</si>
  <si>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</si>
  <si>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</si>
  <si>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</si>
  <si>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</si>
  <si>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</si>
  <si>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</si>
  <si>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</si>
  <si>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</si>
  <si>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</si>
  <si>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</si>
  <si>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</si>
  <si>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</si>
  <si>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</si>
  <si>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</si>
  <si>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</si>
  <si>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</si>
  <si>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</si>
  <si>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</si>
  <si>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</si>
  <si>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</si>
  <si>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</si>
  <si>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</si>
  <si>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</si>
  <si>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</si>
  <si>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</si>
  <si>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</si>
  <si>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</si>
  <si>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</si>
  <si>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</si>
  <si>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</si>
  <si>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</si>
  <si>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</si>
  <si>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</si>
  <si>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</si>
  <si>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</si>
  <si>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</si>
  <si>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</si>
  <si>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</si>
  <si>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</si>
  <si>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</si>
  <si>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</si>
  <si>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</si>
  <si>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</si>
  <si>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</si>
  <si>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</si>
  <si>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</si>
  <si>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</si>
  <si>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</si>
  <si>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</si>
  <si>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</si>
  <si>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</si>
  <si>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</si>
  <si>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</si>
  <si>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</si>
  <si>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</si>
  <si>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</si>
  <si>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</si>
  <si>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</si>
  <si>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</si>
  <si>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</si>
  <si>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</si>
  <si>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</si>
  <si>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</si>
  <si>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</si>
  <si>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</si>
  <si>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</si>
  <si>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</si>
  <si>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</si>
  <si>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</si>
  <si>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</si>
  <si>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</si>
  <si>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</si>
  <si>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</si>
  <si>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</si>
  <si>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</si>
  <si>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</si>
  <si>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</si>
  <si>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</si>
  <si>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</si>
  <si>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</si>
  <si>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</si>
  <si>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</si>
  <si>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</si>
  <si>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</si>
  <si>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</si>
  <si>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</si>
  <si>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</si>
  <si>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</si>
  <si>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</si>
  <si>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</si>
  <si>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</si>
  <si>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</si>
  <si>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</si>
  <si>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</si>
  <si>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</si>
  <si>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</si>
  <si>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</si>
  <si>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</si>
  <si>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</si>
  <si>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</si>
  <si>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</si>
  <si>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</si>
  <si>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</si>
  <si>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</si>
  <si>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</si>
  <si>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</si>
  <si>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</si>
  <si>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</si>
  <si>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</si>
  <si>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</si>
  <si>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</si>
  <si>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</si>
  <si>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</si>
  <si>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</si>
  <si>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</si>
  <si>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</si>
  <si>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</si>
  <si>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</si>
  <si>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</si>
  <si>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</si>
  <si>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</si>
  <si>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</si>
  <si>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</si>
  <si>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</si>
  <si>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</si>
  <si>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</si>
  <si>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</si>
  <si>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</si>
  <si>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</si>
  <si>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</si>
  <si>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</si>
  <si>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</si>
  <si>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</si>
  <si>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</si>
  <si>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</si>
  <si>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</si>
  <si>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</si>
  <si>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</si>
  <si>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</si>
  <si>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</si>
  <si>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</si>
  <si>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</si>
  <si>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</si>
  <si>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</si>
  <si>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</si>
  <si>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</si>
  <si>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</si>
  <si>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</si>
  <si>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</si>
  <si>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</si>
  <si>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</si>
  <si>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</si>
  <si>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</si>
  <si>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</si>
  <si>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</si>
  <si>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</si>
  <si>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</si>
  <si>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</si>
  <si>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</si>
  <si>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</si>
  <si>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</si>
  <si>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</si>
  <si>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</si>
  <si>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</si>
  <si>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</si>
  <si>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</si>
  <si>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</si>
  <si>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</si>
  <si>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</si>
  <si>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</si>
  <si>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</si>
  <si>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</si>
  <si>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</si>
  <si>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</si>
  <si>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</si>
  <si>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</si>
  <si>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</si>
  <si>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</si>
  <si>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</si>
  <si>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</si>
  <si>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</si>
  <si>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</si>
  <si>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</si>
  <si>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</si>
  <si>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</si>
  <si>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</si>
  <si>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</si>
  <si>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</si>
  <si>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</si>
  <si>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</si>
  <si>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</si>
  <si>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</si>
  <si>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</si>
  <si>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</si>
  <si>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</si>
  <si>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</si>
  <si>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</si>
  <si>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</si>
  <si>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</si>
  <si>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</si>
  <si>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</si>
  <si>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</si>
  <si>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</si>
  <si>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</si>
  <si>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</si>
  <si>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</si>
  <si>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</si>
  <si>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</si>
  <si>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</si>
  <si>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</si>
  <si>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</si>
  <si>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</si>
  <si>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</si>
  <si>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</si>
  <si>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</si>
  <si>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</si>
  <si>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</si>
  <si>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</si>
  <si>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</si>
  <si>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</si>
  <si>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</si>
  <si>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</si>
  <si>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</si>
  <si>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</si>
  <si>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</si>
  <si>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</si>
  <si>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</si>
  <si>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</si>
  <si>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</si>
  <si>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</si>
  <si>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</si>
  <si>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</si>
  <si>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</si>
  <si>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</si>
  <si>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</si>
  <si>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</si>
  <si>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</si>
  <si>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</si>
  <si>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</si>
  <si>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</si>
  <si>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</si>
  <si>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</si>
  <si>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</si>
  <si>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</si>
  <si>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</si>
  <si>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</si>
  <si>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</si>
  <si>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</si>
  <si>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</si>
  <si>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</si>
  <si>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</si>
  <si>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</si>
  <si>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</si>
  <si>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</si>
  <si>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</si>
  <si>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</si>
  <si>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</si>
  <si>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</si>
  <si>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</si>
  <si>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</si>
  <si>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</si>
  <si>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</si>
  <si>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</si>
  <si>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</si>
  <si>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</si>
  <si>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</si>
  <si>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</si>
  <si>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</si>
  <si>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</si>
  <si>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</si>
  <si>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</si>
  <si>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</si>
  <si>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</si>
  <si>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</si>
  <si>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</si>
  <si>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</si>
  <si>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</si>
  <si>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</si>
  <si>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</si>
  <si>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</si>
  <si>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</si>
  <si>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</si>
  <si>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</si>
  <si>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</si>
  <si>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</si>
  <si>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</si>
  <si>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</si>
  <si>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</si>
  <si>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</si>
  <si>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</si>
  <si>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</si>
  <si>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</si>
  <si>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</si>
  <si>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</si>
  <si>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</si>
  <si>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</si>
  <si>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</si>
  <si>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</si>
  <si>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</si>
  <si>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</si>
  <si>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</si>
  <si>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</si>
  <si>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</si>
  <si>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</si>
  <si>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</si>
  <si>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</si>
  <si>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</si>
  <si>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</si>
  <si>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</si>
  <si>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</si>
  <si>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</si>
  <si>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</si>
  <si>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</si>
  <si>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</si>
  <si>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</si>
  <si>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</si>
  <si>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</si>
  <si>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</si>
  <si>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</si>
  <si>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</si>
  <si>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</si>
  <si>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</si>
  <si>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</si>
  <si>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</si>
  <si>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</si>
  <si>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</si>
  <si>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</si>
  <si>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</si>
  <si>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</si>
  <si>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</si>
  <si>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</si>
  <si>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</si>
  <si>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</si>
  <si>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</si>
  <si>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</si>
  <si>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</si>
  <si>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</si>
  <si>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</si>
  <si>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</si>
  <si>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</si>
  <si>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</si>
  <si>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</si>
  <si>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</si>
  <si>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</si>
  <si>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</si>
  <si>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</si>
  <si>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</si>
  <si>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</si>
  <si>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</si>
  <si>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</si>
  <si>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</si>
  <si>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</si>
  <si>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</si>
  <si>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</si>
  <si>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</si>
  <si>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</si>
  <si>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</si>
  <si>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</si>
  <si>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</si>
  <si>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</si>
  <si>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</si>
  <si>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</si>
  <si>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</si>
  <si>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</si>
  <si>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</si>
  <si>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</si>
  <si>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</si>
  <si>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</si>
  <si>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</si>
  <si>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</si>
  <si>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</si>
  <si>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</si>
  <si>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</si>
  <si>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</si>
  <si>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</si>
  <si>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</si>
  <si>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</si>
  <si>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</si>
  <si>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</si>
  <si>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</si>
  <si>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</si>
  <si>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</si>
  <si>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</si>
  <si>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</si>
  <si>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</si>
  <si>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</si>
  <si>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</si>
  <si>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</si>
  <si>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</si>
  <si>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</si>
  <si>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</si>
  <si>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</si>
  <si>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</si>
  <si>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</si>
  <si>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</si>
  <si>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</si>
  <si>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</si>
  <si>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</si>
  <si>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</si>
  <si>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</si>
  <si>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</si>
  <si>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</si>
  <si>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</si>
  <si>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</si>
  <si>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</si>
  <si>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</si>
  <si>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</si>
  <si>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</si>
  <si>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</si>
  <si>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</si>
  <si>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</si>
  <si>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</si>
  <si>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</si>
  <si>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</si>
  <si>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</si>
  <si>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</si>
  <si>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</si>
  <si>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</si>
  <si>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</si>
  <si>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</si>
  <si>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</si>
  <si>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</si>
  <si>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</si>
  <si>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</si>
  <si>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</si>
  <si>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</si>
  <si>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</si>
  <si>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</si>
  <si>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</si>
  <si>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</si>
  <si>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</si>
  <si>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</si>
  <si>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</si>
  <si>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</si>
  <si>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</si>
  <si>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</si>
  <si>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</si>
  <si>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</si>
  <si>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</si>
  <si>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</si>
  <si>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</si>
  <si>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</si>
  <si>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</si>
  <si>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</si>
  <si>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</si>
  <si>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</si>
  <si>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</si>
  <si>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</si>
  <si>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</si>
  <si>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</si>
  <si>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</si>
  <si>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</si>
  <si>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</si>
  <si>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</si>
  <si>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</si>
  <si>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</si>
  <si>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</si>
  <si>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</si>
  <si>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</si>
  <si>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</si>
  <si>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</si>
  <si>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</si>
  <si>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</si>
  <si>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</si>
  <si>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</si>
  <si>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</si>
  <si>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</si>
  <si>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</si>
  <si>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</si>
  <si>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</si>
  <si>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</si>
  <si>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</si>
  <si>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</si>
  <si>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</si>
  <si>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</si>
  <si>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</si>
  <si>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</si>
  <si>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</si>
  <si>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</si>
  <si>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</si>
  <si>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</si>
  <si>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</si>
  <si>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</si>
  <si>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</si>
  <si>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</si>
  <si>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</si>
  <si>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</si>
  <si>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</si>
  <si>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</si>
  <si>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</si>
  <si>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</si>
  <si>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</si>
  <si>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</si>
  <si>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</si>
  <si>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</si>
  <si>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</si>
  <si>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</si>
  <si>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</si>
  <si>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</si>
  <si>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</si>
  <si>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</si>
  <si>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</si>
  <si>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</si>
  <si>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</si>
  <si>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</si>
  <si>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</si>
  <si>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</si>
  <si>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</si>
  <si>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</si>
  <si>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</si>
  <si>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</si>
  <si>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</si>
  <si>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</si>
  <si>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</si>
  <si>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</si>
  <si>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</si>
  <si>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</si>
  <si>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</si>
  <si>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</si>
  <si>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</si>
  <si>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</si>
  <si>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</si>
  <si>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</si>
  <si>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</si>
  <si>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</si>
  <si>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</si>
  <si>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</si>
  <si>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</si>
  <si>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</si>
  <si>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</si>
  <si>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</si>
  <si>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</si>
  <si>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</si>
  <si>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</si>
  <si>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</si>
  <si>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</si>
  <si>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</si>
  <si>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</si>
  <si>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</si>
  <si>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</si>
  <si>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</si>
  <si>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</si>
  <si>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</si>
  <si>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</si>
  <si>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</si>
  <si>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</si>
  <si>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</si>
  <si>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</si>
  <si>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</si>
  <si>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</si>
  <si>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</si>
  <si>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</si>
  <si>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</si>
  <si>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</si>
  <si>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</si>
  <si>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</si>
  <si>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</si>
  <si>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</si>
  <si>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</si>
  <si>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</si>
  <si>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</si>
  <si>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</si>
  <si>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</si>
  <si>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</si>
  <si>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</si>
  <si>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</si>
  <si>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</si>
  <si>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</si>
  <si>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</si>
  <si>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</si>
  <si>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</si>
  <si>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</si>
  <si>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</si>
  <si>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</si>
  <si>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</si>
  <si>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</si>
  <si>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</si>
  <si>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</si>
  <si>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</si>
  <si>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</si>
  <si>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</si>
  <si>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</si>
  <si>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</si>
  <si>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</si>
  <si>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</si>
  <si>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</si>
  <si>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</si>
  <si>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</si>
  <si>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</si>
  <si>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</si>
  <si>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</si>
  <si>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</si>
  <si>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</si>
  <si>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</si>
  <si>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</si>
  <si>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</si>
  <si>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</si>
  <si>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</si>
  <si>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</si>
  <si>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</si>
  <si>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</si>
  <si>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</si>
  <si>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</si>
  <si>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</si>
  <si>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</si>
  <si>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</si>
  <si>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</si>
  <si>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</si>
  <si>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</si>
  <si>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</si>
  <si>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</si>
  <si>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</si>
  <si>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</si>
  <si>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</si>
  <si>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</si>
  <si>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</si>
  <si>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</si>
  <si>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</si>
  <si>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</si>
  <si>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</si>
  <si>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</si>
  <si>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</si>
  <si>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</si>
  <si>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</si>
  <si>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</si>
  <si>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</si>
  <si>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</si>
  <si>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</si>
  <si>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</si>
  <si>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</si>
  <si>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</si>
  <si>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</si>
  <si>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</si>
  <si>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</si>
  <si>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</si>
  <si>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</si>
  <si>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</si>
  <si>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</si>
  <si>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</si>
  <si>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</si>
  <si>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</si>
  <si>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</si>
  <si>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</si>
  <si>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</si>
  <si>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</si>
  <si>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</si>
  <si>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</si>
  <si>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</si>
  <si>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</si>
  <si>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</si>
  <si>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</si>
  <si>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</si>
  <si>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</si>
  <si>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</si>
  <si>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</si>
  <si>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</si>
  <si>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</si>
  <si>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</si>
  <si>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</si>
  <si>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</si>
  <si>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</si>
  <si>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</si>
  <si>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</si>
  <si>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</si>
  <si>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</si>
  <si>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</si>
  <si>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</si>
  <si>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</si>
  <si>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</si>
  <si>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</si>
  <si>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</si>
  <si>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</si>
  <si>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</si>
  <si>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</si>
  <si>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</si>
  <si>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</si>
  <si>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</si>
  <si>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</si>
  <si>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</si>
  <si>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</si>
  <si>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</si>
  <si>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</si>
  <si>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</si>
  <si>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</si>
  <si>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</si>
  <si>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</si>
  <si>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</si>
  <si>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</si>
  <si>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</si>
  <si>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</si>
  <si>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</si>
  <si>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</si>
  <si>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</si>
  <si>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</si>
  <si>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</si>
  <si>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</si>
  <si>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</si>
  <si>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</si>
  <si>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</si>
  <si>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</si>
  <si>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</si>
  <si>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</si>
  <si>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</si>
  <si>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</si>
  <si>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</si>
  <si>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</si>
  <si>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</si>
  <si>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</si>
  <si>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</si>
  <si>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</si>
  <si>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</si>
  <si>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</si>
  <si>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</si>
  <si>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</si>
  <si>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</si>
  <si>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</si>
  <si>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</si>
  <si>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</si>
  <si>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</si>
  <si>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</si>
  <si>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</si>
  <si>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</si>
  <si>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</si>
  <si>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</si>
  <si>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</si>
  <si>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</si>
  <si>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</si>
  <si>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</si>
  <si>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</si>
  <si>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</si>
  <si>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</si>
  <si>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</si>
  <si>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</si>
  <si>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</si>
  <si>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</si>
  <si>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</si>
  <si>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</si>
  <si>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</si>
  <si>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</si>
  <si>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</si>
  <si>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</si>
  <si>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</si>
  <si>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</si>
  <si>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</si>
  <si>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</si>
  <si>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</si>
  <si>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</si>
  <si>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</si>
  <si>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</si>
  <si>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</si>
  <si>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</si>
  <si>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</si>
  <si>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</si>
  <si>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</si>
  <si>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</si>
  <si>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</si>
  <si>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</si>
  <si>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</si>
  <si>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</si>
  <si>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</si>
  <si>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</si>
  <si>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</si>
  <si>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</si>
  <si>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</si>
  <si>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</si>
  <si>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</si>
  <si>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</si>
  <si>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</si>
  <si>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</si>
  <si>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</si>
  <si>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</si>
  <si>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</si>
  <si>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</si>
  <si>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</si>
  <si>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</si>
  <si>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</si>
  <si>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</si>
  <si>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</si>
  <si>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</si>
  <si>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</si>
  <si>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</si>
  <si>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</si>
  <si>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</si>
  <si>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</si>
  <si>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</si>
  <si>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</si>
  <si>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</si>
  <si>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</si>
  <si>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</si>
  <si>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</si>
  <si>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</si>
  <si>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</si>
  <si>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</si>
  <si>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</si>
  <si>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</si>
  <si>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</si>
  <si>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</si>
  <si>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</si>
  <si>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</si>
  <si>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</si>
  <si>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</si>
  <si>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</si>
  <si>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</si>
  <si>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</si>
  <si>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</si>
  <si>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</si>
  <si>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</si>
  <si>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</si>
  <si>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</si>
  <si>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</si>
  <si>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</si>
  <si>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</si>
  <si>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</si>
  <si>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</si>
  <si>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</si>
  <si>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</si>
  <si>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</si>
  <si>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</si>
  <si>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</si>
  <si>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</si>
  <si>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</si>
  <si>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</si>
  <si>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</si>
  <si>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</si>
  <si>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</si>
  <si>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</si>
  <si>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</si>
  <si>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</si>
  <si>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</si>
  <si>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</si>
  <si>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</si>
  <si>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</si>
  <si>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</si>
  <si>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</si>
  <si>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</si>
  <si>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</si>
  <si>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</si>
  <si>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</si>
  <si>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</si>
  <si>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</si>
  <si>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</si>
  <si>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</si>
  <si>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</si>
  <si>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</si>
  <si>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</si>
  <si>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</si>
  <si>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</si>
  <si>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</si>
  <si>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</si>
  <si>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</si>
  <si>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</si>
  <si>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</si>
  <si>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</si>
  <si>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</si>
  <si>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</si>
  <si>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</si>
  <si>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</si>
  <si>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</si>
  <si>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</si>
  <si>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</si>
  <si>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</si>
  <si>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</si>
  <si>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</si>
  <si>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</si>
  <si>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</si>
  <si>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</si>
  <si>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</si>
  <si>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</si>
  <si>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</si>
  <si>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</si>
  <si>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</si>
  <si>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</si>
  <si>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</si>
  <si>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</si>
  <si>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</si>
  <si>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</si>
  <si>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</si>
  <si>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</si>
  <si>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</si>
  <si>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</si>
  <si>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</si>
  <si>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</si>
  <si>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</si>
  <si>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</si>
  <si>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</si>
  <si>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</si>
  <si>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</si>
  <si>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</si>
  <si>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</si>
  <si>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</si>
  <si>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</si>
  <si>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</si>
  <si>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</si>
  <si>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</si>
  <si>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</si>
  <si>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</si>
  <si>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</si>
  <si>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</si>
  <si>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</si>
  <si>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</si>
  <si>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</si>
  <si>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</si>
  <si>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</si>
  <si>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</si>
  <si>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</si>
  <si>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</si>
  <si>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</si>
  <si>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</si>
  <si>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</si>
  <si>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</si>
  <si>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</si>
  <si>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</si>
  <si>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</si>
  <si>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</si>
  <si>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</si>
  <si>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</si>
  <si>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</si>
  <si>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</si>
  <si>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</si>
  <si>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</si>
  <si>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</si>
  <si>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</si>
  <si>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</si>
  <si>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</si>
  <si>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</si>
  <si>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</si>
  <si>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</si>
  <si>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</si>
  <si>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</si>
  <si>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</si>
  <si>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</si>
  <si>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</si>
  <si>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</si>
  <si>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</si>
  <si>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</si>
  <si>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</si>
  <si>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</si>
  <si>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</si>
  <si>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</si>
  <si>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</si>
  <si>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</si>
  <si>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</si>
  <si>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</si>
  <si>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</si>
  <si>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</si>
  <si>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</si>
  <si>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</si>
  <si>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</si>
  <si>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</si>
  <si>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</si>
  <si>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</si>
  <si>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</si>
  <si>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</si>
  <si>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</si>
  <si>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</si>
  <si>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</si>
  <si>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</si>
  <si>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</si>
  <si>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</si>
  <si>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</si>
  <si>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</si>
  <si>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</si>
  <si>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</si>
  <si>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</si>
  <si>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</si>
  <si>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</si>
  <si>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</si>
  <si>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</si>
  <si>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</si>
  <si>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</si>
  <si>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</si>
  <si>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</si>
  <si>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</si>
  <si>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</si>
  <si>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</si>
  <si>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</si>
  <si>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</si>
  <si>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</si>
  <si>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</si>
  <si>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</si>
  <si>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</si>
  <si>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</si>
  <si>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</si>
  <si>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</si>
  <si>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</si>
  <si>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</si>
  <si>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</si>
  <si>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</si>
  <si>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</si>
  <si>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</si>
  <si>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</si>
  <si>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</si>
  <si>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</si>
  <si>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</si>
  <si>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</si>
  <si>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</si>
  <si>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</si>
  <si>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</si>
  <si>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</si>
  <si>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</si>
  <si>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</si>
  <si>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</si>
  <si>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</si>
  <si>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</si>
  <si>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</si>
  <si>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</si>
  <si>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</si>
  <si>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</si>
  <si>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</si>
  <si>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</si>
  <si>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</si>
  <si>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</si>
  <si>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</si>
  <si>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</si>
  <si>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</si>
  <si>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</si>
  <si>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</si>
  <si>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</si>
  <si>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</si>
  <si>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</si>
  <si>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</si>
  <si>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</si>
  <si>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</si>
  <si>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</si>
  <si>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</si>
  <si>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</si>
  <si>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</si>
  <si>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</si>
  <si>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</si>
  <si>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</si>
  <si>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</si>
  <si>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</si>
  <si>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</si>
  <si>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</si>
  <si>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</si>
  <si>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</si>
  <si>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</si>
  <si>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</si>
  <si>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</si>
  <si>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</si>
  <si>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</si>
  <si>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</si>
  <si>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</si>
  <si>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</si>
  <si>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</si>
  <si>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</si>
  <si>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</si>
  <si>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</si>
  <si>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</si>
  <si>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</si>
  <si>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</si>
  <si>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</si>
  <si>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</si>
  <si>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</si>
  <si>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</si>
  <si>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</si>
  <si>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</si>
  <si>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</si>
  <si>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</si>
  <si>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</si>
  <si>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</si>
  <si>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</si>
  <si>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</si>
  <si>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</si>
  <si>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</si>
  <si>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</si>
  <si>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</si>
  <si>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</si>
  <si>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</si>
  <si>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</si>
  <si>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</si>
  <si>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</si>
  <si>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</si>
  <si>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</si>
  <si>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</si>
  <si>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</si>
  <si>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</si>
  <si>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</si>
  <si>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</si>
  <si>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</si>
  <si>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</si>
  <si>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</si>
  <si>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</si>
  <si>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</si>
  <si>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</si>
  <si>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</si>
  <si>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</si>
  <si>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</si>
  <si>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</si>
  <si>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</si>
  <si>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</si>
  <si>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</si>
  <si>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</si>
  <si>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</si>
  <si>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</si>
  <si>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</si>
  <si>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</si>
  <si>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</si>
  <si>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</si>
  <si>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</si>
  <si>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</si>
  <si>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</si>
  <si>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</si>
  <si>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</si>
  <si>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</si>
  <si>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</si>
  <si>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</si>
  <si>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</si>
  <si>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</si>
  <si>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</si>
  <si>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</si>
  <si>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</si>
  <si>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</si>
  <si>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</si>
  <si>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</si>
  <si>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</si>
  <si>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</si>
  <si>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</si>
  <si>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</si>
  <si>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</si>
  <si>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</si>
  <si>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</si>
  <si>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</si>
  <si>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</si>
  <si>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</si>
  <si>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</si>
  <si>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</si>
  <si>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</si>
  <si>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</si>
  <si>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</si>
  <si>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</si>
  <si>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</si>
  <si>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</si>
  <si>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</si>
  <si>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</si>
  <si>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</si>
  <si>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</si>
  <si>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</si>
  <si>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</si>
  <si>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</si>
  <si>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</si>
  <si>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</si>
  <si>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</si>
  <si>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</si>
  <si>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</si>
  <si>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</si>
  <si>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</si>
  <si>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</si>
  <si>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</si>
  <si>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</si>
  <si>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</si>
  <si>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</si>
  <si>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</si>
  <si>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</si>
  <si>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</si>
  <si>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</si>
  <si>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</si>
  <si>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</si>
  <si>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</si>
  <si>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</si>
  <si>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</si>
  <si>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</si>
  <si>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</si>
  <si>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</si>
  <si>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</si>
  <si>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</si>
  <si>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</si>
  <si>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</si>
  <si>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</si>
  <si>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</si>
  <si>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</si>
  <si>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</si>
  <si>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</si>
  <si>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</si>
  <si>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</si>
  <si>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</si>
  <si>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</si>
  <si>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</si>
  <si>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</si>
  <si>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</si>
  <si>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</si>
  <si>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</si>
  <si>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</si>
  <si>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</si>
  <si>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</si>
  <si>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</si>
  <si>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</si>
  <si>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</si>
  <si>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</si>
  <si>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</si>
  <si>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</si>
  <si>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</si>
  <si>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</si>
  <si>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</si>
  <si>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</si>
  <si>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</si>
  <si>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</si>
  <si>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</si>
  <si>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</si>
  <si>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</si>
  <si>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</si>
  <si>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</si>
  <si>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</si>
  <si>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</si>
  <si>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</si>
  <si>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</si>
  <si>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</si>
  <si>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</si>
  <si>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</si>
  <si>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</si>
  <si>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</si>
  <si>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</si>
  <si>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</si>
  <si>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</si>
  <si>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</si>
  <si>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</si>
  <si>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</si>
  <si>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</si>
  <si>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</si>
  <si>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</si>
  <si>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</si>
  <si>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</si>
  <si>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</si>
  <si>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</si>
  <si>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</si>
  <si>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</si>
  <si>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</si>
  <si>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</si>
  <si>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</si>
  <si>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</si>
  <si>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</si>
  <si>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</si>
  <si>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</si>
  <si>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</si>
  <si>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</si>
  <si>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</si>
  <si>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</si>
  <si>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</si>
  <si>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</si>
  <si>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</si>
  <si>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</si>
  <si>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</si>
  <si>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</si>
  <si>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</si>
  <si>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</si>
  <si>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</si>
  <si>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</si>
  <si>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</si>
  <si>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</si>
  <si>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</si>
  <si>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</si>
  <si>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</si>
  <si>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</si>
  <si>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</si>
  <si>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</si>
  <si>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</si>
  <si>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</si>
  <si>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</si>
  <si>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</si>
  <si>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</si>
  <si>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</si>
  <si>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</si>
  <si>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</si>
  <si>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</si>
  <si>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</si>
  <si>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</si>
  <si>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</si>
  <si>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</si>
  <si>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</si>
  <si>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</si>
  <si>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</si>
  <si>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</si>
  <si>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</si>
  <si>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</si>
  <si>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</si>
  <si>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</si>
  <si>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</si>
  <si>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</si>
  <si>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</si>
  <si>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</si>
  <si>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</si>
  <si>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</si>
  <si>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</si>
  <si>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</si>
  <si>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</si>
  <si>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</si>
  <si>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</si>
  <si>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</si>
  <si>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</si>
  <si>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</si>
  <si>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</si>
  <si>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</si>
  <si>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</si>
  <si>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</si>
  <si>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</si>
  <si>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</si>
  <si>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</si>
  <si>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</si>
  <si>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</si>
  <si>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</si>
  <si>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</si>
  <si>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</si>
  <si>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</si>
  <si>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</si>
  <si>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</si>
  <si>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</si>
  <si>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</si>
  <si>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</si>
  <si>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</si>
  <si>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</si>
  <si>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</si>
  <si>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</si>
  <si>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</si>
  <si>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</si>
  <si>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</si>
  <si>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</si>
  <si>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</si>
  <si>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</si>
  <si>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</si>
  <si>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</si>
  <si>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</si>
  <si>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</si>
  <si>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</si>
  <si>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</si>
  <si>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</si>
  <si>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</si>
  <si>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</si>
  <si>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</si>
  <si>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</si>
  <si>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</si>
  <si>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</si>
  <si>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</si>
  <si>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</si>
  <si>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</si>
  <si>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</si>
  <si>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</si>
  <si>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</si>
  <si>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</si>
  <si>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</si>
  <si>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</si>
  <si>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</si>
  <si>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</si>
  <si>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</si>
  <si>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</si>
  <si>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</si>
  <si>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</si>
  <si>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</si>
  <si>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</si>
  <si>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</si>
  <si>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</si>
  <si>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</si>
  <si>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</si>
  <si>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</si>
  <si>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</si>
  <si>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</si>
  <si>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</si>
  <si>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</si>
  <si>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</si>
  <si>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</si>
  <si>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</si>
  <si>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</si>
  <si>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</si>
  <si>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</si>
  <si>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</si>
  <si>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</si>
  <si>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</si>
  <si>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</si>
  <si>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</si>
  <si>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</si>
  <si>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</si>
  <si>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</si>
  <si>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</si>
  <si>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</si>
  <si>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</si>
  <si>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</si>
  <si>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</si>
  <si>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</si>
  <si>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</si>
  <si>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</si>
  <si>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</si>
  <si>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</si>
  <si>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</si>
  <si>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</si>
  <si>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</si>
  <si>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</si>
  <si>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</si>
  <si>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</si>
  <si>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</si>
  <si>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</si>
  <si>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</si>
  <si>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</si>
  <si>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</si>
  <si>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</si>
  <si>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</si>
  <si>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</si>
  <si>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</si>
  <si>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</si>
  <si>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</si>
  <si>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</si>
  <si>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</si>
  <si>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</si>
  <si>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</si>
  <si>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</si>
  <si>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</si>
  <si>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</si>
  <si>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</si>
  <si>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</si>
  <si>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</si>
  <si>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</si>
  <si>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</si>
  <si>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</si>
  <si>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</si>
  <si>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</si>
  <si>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</si>
  <si>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</si>
  <si>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</si>
  <si>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</si>
  <si>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</si>
  <si>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</si>
  <si>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</si>
  <si>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</si>
  <si>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</si>
  <si>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</si>
  <si>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</si>
  <si>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</si>
  <si>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</si>
  <si>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</si>
  <si>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</si>
  <si>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</si>
  <si>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</si>
  <si>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</si>
  <si>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</si>
  <si>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</si>
  <si>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</si>
  <si>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</si>
  <si>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</si>
  <si>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</si>
  <si>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</si>
  <si>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</si>
  <si>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</si>
  <si>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</si>
  <si>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</si>
  <si>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</si>
  <si>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</si>
  <si>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</si>
  <si>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</si>
  <si>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</si>
  <si>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</si>
  <si>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</si>
  <si>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</si>
  <si>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</si>
  <si>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</si>
  <si>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</si>
  <si>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</si>
  <si>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</si>
  <si>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</si>
  <si>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</si>
  <si>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</si>
  <si>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</si>
  <si>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</si>
  <si>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</si>
  <si>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</si>
  <si>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</si>
  <si>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</si>
  <si>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</si>
  <si>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</si>
  <si>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</si>
  <si>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</si>
  <si>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</si>
  <si>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</si>
  <si>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</si>
  <si>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</si>
  <si>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</si>
  <si>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</si>
  <si>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</si>
  <si>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</si>
  <si>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</si>
  <si>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</si>
  <si>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</si>
  <si>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</si>
  <si>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</si>
  <si>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</si>
  <si>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</si>
  <si>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</si>
  <si>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</si>
  <si>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</si>
  <si>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</si>
  <si>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</si>
  <si>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</si>
  <si>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</si>
  <si>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</si>
  <si>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</si>
  <si>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</si>
  <si>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</si>
  <si>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</si>
  <si>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</si>
  <si>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</si>
  <si>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</si>
  <si>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</si>
  <si>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</si>
  <si>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</si>
  <si>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</si>
  <si>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</si>
  <si>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</si>
  <si>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</si>
  <si>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</si>
  <si>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</si>
  <si>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</si>
  <si>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</si>
  <si>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</si>
  <si>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</si>
  <si>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</si>
  <si>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</si>
  <si>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</si>
  <si>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</si>
  <si>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</si>
  <si>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</si>
  <si>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</si>
  <si>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</si>
  <si>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</si>
  <si>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</si>
  <si>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</si>
  <si>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</si>
  <si>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</si>
  <si>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</si>
  <si>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</si>
  <si>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</si>
  <si>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</si>
  <si>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</si>
  <si>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</si>
  <si>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</si>
  <si>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</si>
  <si>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</si>
  <si>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</si>
  <si>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</si>
  <si>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</si>
  <si>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</si>
  <si>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</si>
  <si>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</si>
  <si>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</si>
  <si>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</si>
  <si>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</si>
  <si>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</si>
  <si>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</si>
  <si>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</si>
  <si>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</si>
  <si>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</si>
  <si>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</si>
  <si>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</si>
  <si>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</si>
  <si>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</si>
  <si>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</si>
  <si>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</si>
  <si>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</si>
  <si>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</si>
  <si>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</si>
  <si>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</si>
  <si>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</si>
  <si>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</si>
  <si>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</si>
  <si>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</si>
  <si>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</si>
  <si>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</si>
  <si>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</si>
  <si>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</si>
  <si>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</si>
  <si>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</si>
  <si>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</si>
  <si>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</si>
  <si>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</si>
  <si>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</si>
  <si>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</si>
  <si>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</si>
  <si>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</si>
  <si>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</si>
  <si>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</si>
  <si>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</si>
  <si>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</si>
  <si>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</si>
  <si>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</si>
  <si>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</si>
  <si>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</si>
  <si>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</si>
  <si>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</si>
  <si>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</si>
  <si>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</si>
  <si>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</si>
  <si>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</si>
  <si>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</si>
  <si>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</si>
  <si>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</si>
  <si>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</si>
  <si>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</si>
  <si>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</si>
  <si>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</si>
  <si>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</si>
  <si>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</si>
  <si>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</si>
  <si>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</si>
  <si>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</si>
  <si>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</si>
  <si>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</si>
  <si>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</si>
  <si>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</si>
  <si>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</si>
  <si>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</si>
  <si>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</si>
  <si>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</si>
  <si>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</si>
  <si>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</si>
  <si>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</si>
  <si>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</si>
  <si>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</si>
  <si>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</si>
  <si>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</si>
  <si>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</si>
  <si>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</si>
  <si>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</si>
  <si>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</si>
  <si>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</si>
  <si>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</si>
  <si>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</si>
  <si>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</si>
  <si>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</si>
  <si>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</si>
  <si>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</si>
  <si>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</si>
  <si>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</si>
  <si>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</si>
  <si>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</si>
  <si>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</si>
  <si>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</si>
  <si>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</si>
  <si>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</si>
  <si>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</si>
  <si>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</si>
  <si>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</si>
  <si>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</si>
  <si>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</si>
  <si>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</si>
  <si>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</si>
  <si>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</si>
  <si>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</si>
  <si>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</si>
  <si>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</si>
  <si>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</si>
  <si>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</si>
  <si>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</si>
  <si>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</si>
  <si>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</si>
  <si>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</si>
  <si>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</si>
  <si>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</si>
  <si>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</si>
  <si>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</si>
  <si>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</si>
  <si>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</si>
  <si>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</si>
  <si>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</si>
  <si>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</si>
  <si>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</si>
  <si>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</si>
  <si>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</si>
  <si>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</si>
  <si>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</si>
  <si>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</si>
  <si>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</si>
  <si>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</si>
  <si>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</si>
  <si>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</si>
  <si>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</si>
  <si>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</si>
  <si>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</si>
  <si>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</si>
  <si>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</si>
  <si>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</si>
  <si>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</si>
  <si>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</si>
  <si>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</si>
  <si>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</si>
  <si>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</si>
  <si>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</si>
  <si>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</si>
  <si>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</si>
  <si>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</si>
  <si>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</si>
  <si>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</si>
  <si>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</si>
  <si>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</si>
  <si>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</si>
  <si>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</si>
  <si>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</si>
  <si>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</si>
  <si>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</si>
  <si>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</si>
  <si>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</si>
  <si>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</si>
  <si>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</si>
  <si>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</si>
  <si>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</si>
  <si>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</si>
  <si>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</si>
  <si>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</si>
  <si>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</si>
  <si>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</si>
  <si>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</si>
  <si>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</si>
  <si>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</si>
  <si>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</si>
  <si>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</si>
  <si>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</si>
  <si>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</si>
  <si>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</si>
  <si>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</si>
  <si>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</si>
  <si>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</si>
  <si>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</si>
  <si>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</si>
  <si>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</si>
  <si>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</si>
  <si>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</si>
  <si>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</si>
  <si>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</si>
  <si>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</si>
  <si>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</si>
  <si>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</si>
  <si>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</si>
  <si>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</si>
  <si>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</si>
  <si>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</si>
  <si>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</si>
  <si>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</si>
  <si>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</si>
  <si>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</si>
  <si>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</si>
  <si>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</si>
  <si>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</si>
  <si>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</si>
  <si>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</si>
  <si>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</si>
  <si>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</si>
  <si>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</si>
  <si>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</si>
  <si>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</si>
  <si>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</si>
  <si>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</si>
  <si>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</si>
  <si>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</si>
  <si>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</si>
  <si>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</si>
  <si>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</si>
  <si>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</si>
  <si>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</si>
  <si>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</si>
  <si>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</si>
  <si>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</si>
  <si>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</si>
  <si>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</si>
  <si>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</si>
  <si>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</si>
  <si>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</si>
  <si>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</si>
  <si>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</si>
  <si>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</si>
  <si>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</si>
  <si>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</si>
  <si>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</si>
  <si>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</si>
  <si>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</si>
  <si>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</si>
  <si>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</si>
  <si>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</si>
  <si>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</si>
  <si>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</si>
  <si>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</si>
  <si>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</si>
  <si>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</si>
  <si>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</si>
  <si>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</si>
  <si>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</si>
  <si>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</si>
  <si>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</si>
  <si>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</si>
  <si>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</si>
  <si>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</si>
  <si>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</si>
  <si>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</si>
  <si>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</si>
  <si>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</si>
  <si>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</si>
  <si>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</si>
  <si>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</si>
  <si>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</si>
  <si>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</si>
  <si>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</si>
  <si>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</si>
  <si>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</si>
  <si>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</si>
  <si>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</si>
  <si>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</si>
  <si>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</si>
  <si>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</si>
  <si>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</si>
  <si>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</si>
  <si>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</si>
  <si>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</si>
  <si>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</si>
  <si>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</si>
  <si>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</si>
  <si>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</si>
  <si>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</si>
  <si>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</si>
  <si>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</si>
  <si>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</si>
  <si>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</si>
  <si>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</si>
  <si>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</si>
  <si>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</si>
  <si>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</si>
  <si>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</si>
  <si>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</si>
  <si>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</si>
  <si>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</si>
  <si>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</si>
  <si>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</si>
  <si>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</si>
  <si>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</si>
  <si>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</si>
  <si>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</si>
  <si>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</si>
  <si>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</si>
  <si>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</si>
  <si>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</si>
  <si>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</si>
  <si>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</si>
  <si>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</si>
  <si>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</si>
  <si>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</si>
  <si>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</si>
  <si>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</si>
  <si>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</si>
  <si>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</si>
  <si>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</si>
  <si>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</si>
  <si>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</si>
  <si>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</si>
  <si>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</si>
  <si>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</si>
  <si>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</si>
  <si>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</si>
  <si>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</si>
  <si>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</si>
  <si>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</si>
  <si>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</si>
  <si>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</si>
  <si>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</si>
  <si>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</si>
  <si>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</si>
  <si>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</si>
  <si>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</si>
  <si>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</si>
  <si>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</si>
  <si>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</si>
  <si>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</si>
  <si>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</si>
  <si>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</si>
  <si>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</si>
  <si>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</si>
  <si>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</si>
  <si>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</si>
  <si>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</si>
  <si>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</si>
  <si>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</si>
  <si>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</si>
  <si>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</si>
  <si>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</si>
  <si>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</si>
  <si>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</si>
  <si>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</si>
  <si>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</si>
  <si>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</si>
  <si>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</si>
  <si>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</si>
  <si>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</si>
  <si>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</si>
  <si>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</si>
  <si>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</si>
  <si>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</si>
  <si>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</si>
  <si>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</si>
  <si>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</si>
  <si>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</si>
  <si>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</si>
  <si>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</si>
  <si>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</si>
  <si>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</si>
  <si>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</si>
  <si>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</si>
  <si>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</si>
  <si>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</si>
  <si>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</si>
  <si>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</si>
  <si>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</si>
  <si>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</si>
  <si>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</si>
  <si>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</si>
  <si>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</si>
  <si>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</si>
  <si>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</si>
  <si>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</si>
  <si>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</si>
  <si>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</si>
  <si>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</si>
  <si>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</si>
  <si>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</si>
  <si>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</si>
  <si>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</si>
  <si>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</si>
  <si>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</si>
  <si>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</si>
  <si>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</si>
  <si>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</si>
  <si>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</si>
  <si>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</si>
  <si>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</si>
  <si>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</si>
  <si>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</si>
  <si>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</si>
  <si>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</si>
  <si>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</si>
  <si>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</si>
  <si>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</si>
  <si>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</si>
  <si>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</si>
  <si>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</si>
  <si>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</si>
  <si>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</si>
  <si>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</si>
  <si>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</si>
  <si>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</si>
  <si>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</si>
  <si>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</si>
  <si>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</si>
  <si>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</si>
  <si>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</si>
  <si>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</si>
  <si>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</si>
  <si>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</si>
  <si>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</si>
  <si>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</si>
  <si>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</si>
  <si>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</si>
  <si>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</si>
  <si>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</si>
  <si>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</si>
  <si>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</si>
  <si>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</si>
  <si>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</si>
  <si>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</si>
  <si>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</si>
  <si>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</si>
  <si>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</si>
  <si>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</si>
  <si>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</si>
  <si>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</si>
  <si>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</si>
  <si>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</si>
  <si>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</si>
  <si>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</si>
  <si>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</si>
  <si>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</si>
  <si>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</si>
  <si>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</si>
  <si>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</si>
  <si>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</si>
  <si>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</si>
  <si>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</si>
  <si>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</si>
  <si>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</si>
  <si>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</si>
  <si>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</si>
  <si>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</si>
  <si>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</si>
  <si>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</si>
  <si>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</si>
  <si>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</si>
  <si>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</si>
  <si>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</si>
  <si>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</si>
  <si>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</si>
  <si>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</si>
  <si>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</si>
  <si>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</si>
  <si>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</si>
  <si>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</si>
  <si>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</si>
  <si>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</si>
  <si>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</si>
  <si>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</si>
  <si>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</si>
  <si>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</si>
  <si>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</si>
  <si>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</si>
  <si>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</si>
  <si>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</si>
  <si>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</si>
  <si>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</si>
  <si>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</si>
  <si>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</si>
  <si>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</si>
  <si>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</si>
  <si>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</si>
  <si>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</si>
  <si>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</si>
  <si>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</si>
  <si>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</si>
  <si>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</si>
  <si>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</si>
  <si>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</si>
  <si>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</si>
  <si>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</si>
  <si>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</si>
  <si>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</si>
  <si>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</si>
  <si>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</si>
  <si>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</si>
  <si>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</si>
  <si>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</si>
  <si>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</si>
  <si>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</si>
  <si>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</si>
  <si>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</si>
  <si>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</si>
  <si>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</si>
  <si>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</si>
  <si>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</si>
  <si>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</si>
  <si>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</si>
  <si>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</si>
  <si>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</si>
  <si>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</si>
  <si>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</si>
  <si>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</si>
  <si>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</si>
  <si>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</si>
  <si>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</si>
  <si>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</si>
  <si>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</si>
  <si>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</si>
  <si>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</si>
  <si>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</si>
  <si>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</si>
  <si>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</si>
  <si>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</si>
  <si>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</si>
  <si>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</si>
  <si>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</si>
  <si>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</si>
  <si>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</si>
  <si>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</si>
  <si>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</si>
  <si>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</si>
  <si>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</si>
  <si>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</si>
  <si>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</si>
  <si>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</si>
  <si>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</si>
  <si>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</si>
  <si>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</si>
  <si>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</si>
  <si>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</si>
  <si>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</si>
  <si>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</si>
  <si>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</si>
  <si>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</si>
  <si>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</si>
  <si>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</si>
  <si>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</si>
  <si>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</si>
  <si>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</si>
  <si>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</si>
  <si>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</si>
  <si>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</si>
  <si>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</si>
  <si>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</si>
  <si>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</si>
  <si>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</si>
  <si>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</si>
  <si>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</si>
  <si>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</si>
  <si>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</si>
  <si>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</si>
  <si>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</si>
  <si>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</si>
  <si>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</si>
  <si>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</si>
  <si>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</si>
  <si>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</si>
  <si>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</si>
  <si>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</si>
  <si>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</si>
  <si>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</si>
  <si>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</si>
  <si>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</si>
  <si>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</si>
  <si>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</si>
  <si>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</si>
  <si>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</si>
  <si>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</si>
  <si>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</si>
  <si>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</si>
  <si>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</si>
  <si>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</si>
  <si>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</si>
  <si>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</si>
  <si>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</si>
  <si>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</si>
  <si>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</si>
  <si>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</si>
  <si>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</si>
  <si>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</si>
  <si>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</si>
  <si>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</si>
  <si>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</si>
  <si>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</si>
  <si>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</si>
  <si>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</si>
  <si>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</si>
  <si>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</si>
  <si>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</si>
  <si>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</si>
  <si>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</si>
  <si>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</si>
  <si>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</si>
  <si>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</si>
  <si>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</si>
  <si>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</si>
  <si>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</si>
  <si>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</si>
  <si>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</si>
  <si>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</si>
  <si>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</si>
  <si>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</si>
  <si>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</si>
  <si>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</si>
  <si>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</si>
  <si>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</si>
  <si>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</si>
  <si>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</si>
  <si>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</si>
  <si>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</si>
  <si>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</si>
  <si>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</si>
  <si>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</si>
  <si>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</si>
  <si>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</si>
  <si>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</si>
  <si>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</si>
  <si>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</si>
  <si>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</si>
  <si>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</si>
  <si>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</si>
  <si>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</si>
  <si>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</si>
  <si>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</si>
  <si>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</si>
  <si>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</si>
  <si>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</si>
  <si>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</si>
  <si>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</si>
  <si>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</si>
  <si>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</si>
  <si>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</si>
  <si>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</si>
  <si>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</si>
  <si>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</si>
  <si>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</si>
  <si>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</si>
  <si>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</si>
  <si>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</si>
  <si>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</si>
  <si>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</si>
  <si>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</si>
  <si>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</si>
  <si>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</si>
  <si>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</si>
  <si>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</si>
  <si>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</si>
  <si>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</si>
  <si>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</si>
  <si>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</si>
  <si>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</si>
  <si>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</si>
  <si>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</si>
  <si>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</si>
  <si>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</si>
  <si>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</si>
  <si>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</si>
  <si>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</si>
  <si>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</si>
  <si>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</si>
  <si>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</si>
  <si>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</si>
  <si>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</si>
  <si>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</si>
  <si>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</si>
  <si>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</si>
  <si>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</si>
  <si>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</si>
  <si>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</si>
  <si>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</si>
  <si>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</si>
  <si>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</si>
  <si>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</si>
  <si>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</si>
  <si>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</si>
  <si>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</si>
  <si>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</si>
  <si>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</si>
  <si>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</si>
  <si>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</si>
  <si>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</si>
  <si>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</si>
  <si>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</si>
  <si>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</si>
  <si>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</si>
  <si>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</si>
  <si>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</si>
  <si>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</si>
  <si>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</si>
  <si>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</si>
  <si>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</si>
  <si>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</si>
  <si>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</si>
  <si>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</si>
  <si>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</si>
  <si>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</si>
  <si>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</si>
  <si>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</si>
  <si>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</si>
  <si>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</si>
  <si>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</si>
  <si>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</si>
  <si>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</si>
  <si>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</si>
  <si>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</si>
  <si>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</si>
  <si>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</si>
  <si>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</si>
  <si>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</si>
  <si>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</si>
  <si>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</si>
  <si>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</si>
  <si>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</si>
  <si>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</si>
  <si>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</si>
  <si>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</si>
  <si>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</si>
  <si>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</si>
  <si>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</si>
  <si>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</si>
  <si>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</si>
  <si>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</si>
  <si>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</si>
  <si>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</si>
  <si>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</si>
  <si>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</si>
  <si>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</si>
  <si>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</si>
  <si>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</si>
  <si>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</si>
  <si>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</si>
  <si>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</si>
  <si>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</si>
  <si>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</si>
  <si>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</si>
  <si>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</si>
  <si>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</si>
  <si>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</si>
  <si>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</si>
  <si>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</si>
  <si>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</si>
  <si>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</si>
  <si>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</si>
  <si>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</si>
  <si>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</si>
  <si>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</si>
  <si>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</si>
  <si>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</si>
  <si>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</si>
  <si>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</si>
  <si>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</si>
  <si>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</si>
  <si>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</si>
  <si>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</si>
  <si>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</si>
  <si>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</si>
  <si>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</si>
  <si>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</si>
  <si>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</si>
  <si>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</si>
  <si>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</si>
  <si>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</si>
  <si>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</si>
  <si>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</si>
  <si>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</si>
  <si>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</si>
  <si>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</si>
  <si>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</si>
  <si>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</si>
  <si>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</si>
  <si>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</si>
  <si>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</si>
  <si>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</si>
  <si>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</si>
  <si>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</si>
  <si>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</si>
  <si>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</si>
  <si>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</si>
  <si>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</si>
  <si>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</si>
  <si>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</si>
  <si>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</si>
  <si>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</si>
  <si>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</si>
  <si>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</si>
  <si>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</si>
  <si>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</si>
  <si>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</si>
  <si>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</si>
  <si>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</si>
  <si>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</si>
  <si>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</si>
  <si>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</si>
  <si>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</si>
  <si>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</si>
  <si>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</si>
  <si>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</si>
  <si>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</si>
  <si>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</si>
  <si>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</si>
  <si>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</si>
  <si>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</si>
  <si>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</si>
  <si>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</si>
  <si>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</si>
  <si>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</si>
  <si>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</si>
  <si>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</si>
  <si>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</si>
  <si>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</si>
  <si>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</si>
  <si>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</si>
  <si>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</si>
  <si>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</si>
  <si>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</si>
  <si>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</si>
  <si>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</si>
  <si>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</si>
  <si>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</si>
  <si>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</si>
  <si>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</si>
  <si>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</si>
  <si>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</si>
  <si>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</si>
  <si>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</si>
  <si>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</si>
  <si>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</si>
  <si>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</si>
  <si>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</si>
  <si>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</si>
  <si>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</si>
  <si>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</si>
  <si>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</si>
  <si>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</si>
  <si>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</si>
  <si>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</si>
  <si>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</si>
  <si>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</si>
  <si>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</si>
  <si>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</si>
  <si>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</si>
  <si>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</si>
  <si>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</si>
  <si>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</si>
  <si>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</si>
  <si>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</si>
  <si>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</si>
  <si>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</si>
  <si>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</si>
  <si>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</si>
  <si>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</si>
  <si>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</si>
  <si>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</si>
  <si>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</si>
  <si>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</si>
  <si>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</si>
  <si>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</si>
  <si>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</si>
  <si>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</si>
  <si>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</si>
  <si>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</si>
  <si>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</si>
  <si>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</si>
  <si>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</si>
  <si>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</si>
  <si>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</si>
  <si>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</si>
  <si>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</si>
  <si>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</si>
  <si>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</si>
  <si>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</si>
  <si>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</si>
  <si>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</si>
  <si>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</si>
  <si>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</si>
  <si>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</si>
  <si>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</si>
  <si>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</si>
  <si>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</si>
  <si>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</si>
  <si>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</si>
  <si>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</si>
  <si>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</si>
  <si>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</si>
  <si>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</si>
  <si>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</si>
  <si>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</si>
  <si>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</si>
  <si>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</si>
  <si>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</si>
  <si>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</si>
  <si>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</si>
  <si>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</si>
  <si>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</si>
  <si>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</si>
  <si>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</si>
  <si>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</si>
  <si>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</si>
  <si>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</si>
  <si>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</si>
  <si>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</si>
  <si>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</si>
  <si>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</si>
  <si>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</si>
  <si>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</si>
  <si>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</si>
  <si>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</si>
  <si>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</si>
  <si>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</si>
  <si>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</si>
  <si>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</si>
  <si>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</si>
  <si>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</si>
  <si>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</si>
  <si>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</si>
  <si>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</si>
  <si>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</si>
  <si>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</si>
  <si>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</si>
  <si>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</si>
  <si>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</si>
  <si>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</si>
  <si>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</si>
  <si>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</si>
  <si>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</si>
  <si>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</si>
  <si>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</si>
  <si>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</si>
  <si>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</si>
  <si>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</si>
  <si>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</si>
  <si>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</si>
  <si>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</si>
  <si>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</si>
  <si>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</si>
  <si>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</si>
  <si>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</si>
  <si>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</si>
  <si>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</si>
  <si>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</si>
  <si>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</si>
  <si>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</si>
  <si>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</si>
  <si>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</si>
  <si>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</si>
  <si>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</si>
  <si>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</si>
  <si>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</si>
  <si>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</si>
  <si>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</si>
  <si>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</si>
  <si>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</si>
  <si>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</si>
  <si>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</si>
  <si>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</si>
  <si>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</si>
  <si>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</si>
  <si>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</si>
  <si>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</si>
  <si>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</si>
  <si>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</si>
  <si>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</si>
  <si>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</si>
  <si>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</si>
  <si>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</si>
  <si>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</si>
  <si>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</si>
  <si>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</si>
  <si>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</si>
  <si>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</si>
  <si>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</si>
  <si>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</si>
  <si>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</si>
  <si>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</si>
  <si>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</si>
  <si>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</si>
  <si>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</si>
  <si>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</si>
  <si>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</si>
  <si>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</si>
  <si>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</si>
  <si>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</si>
  <si>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</si>
  <si>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</si>
  <si>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</si>
  <si>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</si>
  <si>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</si>
  <si>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</si>
  <si>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</si>
  <si>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</si>
  <si>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</si>
  <si>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</si>
  <si>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</si>
  <si>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</si>
  <si>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</si>
  <si>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</si>
  <si>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</si>
  <si>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</si>
  <si>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</si>
  <si>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</si>
  <si>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</si>
  <si>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</si>
  <si>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</si>
  <si>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</si>
  <si>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</si>
  <si>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</si>
  <si>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</si>
  <si>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</si>
  <si>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</si>
  <si>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</si>
  <si>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</si>
  <si>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</si>
  <si>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</si>
  <si>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</si>
  <si>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</si>
  <si>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</si>
  <si>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</si>
  <si>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</si>
  <si>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</si>
  <si>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</si>
  <si>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</si>
  <si>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</si>
  <si>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</si>
  <si>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</si>
  <si>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</si>
  <si>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</si>
  <si>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</si>
  <si>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</si>
  <si>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</si>
  <si>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</si>
  <si>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</si>
  <si>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</si>
  <si>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</si>
  <si>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</si>
  <si>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</si>
  <si>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</si>
  <si>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</si>
  <si>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</si>
  <si>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</si>
  <si>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</si>
  <si>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</si>
  <si>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</si>
  <si>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</si>
  <si>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</si>
  <si>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</si>
  <si>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</si>
  <si>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</si>
  <si>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</si>
  <si>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</si>
  <si>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</si>
  <si>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</si>
  <si>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</si>
  <si>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</si>
  <si>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</si>
  <si>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</si>
  <si>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</si>
  <si>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</si>
  <si>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</si>
  <si>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</si>
  <si>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</si>
  <si>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</si>
  <si>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</si>
  <si>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</si>
  <si>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</si>
  <si>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</si>
  <si>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</si>
  <si>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</si>
  <si>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</si>
  <si>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</si>
  <si>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</si>
  <si>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</si>
  <si>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</si>
  <si>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</si>
  <si>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</si>
  <si>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</si>
  <si>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</si>
  <si>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</si>
  <si>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</si>
  <si>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</si>
  <si>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</si>
  <si>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</si>
  <si>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</si>
  <si>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</si>
  <si>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</si>
  <si>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</si>
  <si>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</si>
  <si>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</si>
  <si>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</si>
  <si>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</si>
  <si>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</si>
  <si>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</si>
  <si>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</si>
  <si>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</si>
  <si>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</si>
  <si>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</si>
  <si>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</si>
  <si>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</si>
  <si>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</si>
  <si>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</si>
  <si>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</si>
  <si>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</si>
  <si>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</si>
  <si>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</si>
  <si>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</si>
  <si>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</si>
  <si>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</si>
  <si>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</si>
  <si>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</si>
  <si>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</si>
  <si>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</si>
  <si>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</si>
  <si>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</si>
  <si>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</si>
  <si>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</si>
  <si>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</si>
  <si>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</si>
  <si>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</si>
  <si>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</si>
  <si>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</si>
  <si>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</si>
  <si>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</si>
  <si>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</si>
  <si>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</si>
  <si>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</si>
  <si>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</si>
  <si>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</si>
  <si>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</si>
  <si>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</si>
  <si>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</si>
  <si>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</si>
  <si>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</si>
  <si>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</si>
  <si>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</si>
  <si>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</si>
  <si>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</si>
  <si>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</si>
  <si>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</si>
  <si>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</si>
  <si>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</si>
  <si>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</si>
  <si>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</si>
  <si>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</si>
  <si>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</si>
  <si>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</si>
  <si>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</si>
  <si>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</si>
  <si>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</si>
  <si>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</si>
  <si>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</si>
  <si>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</si>
  <si>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</si>
  <si>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</si>
  <si>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</si>
  <si>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</si>
  <si>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</si>
  <si>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</si>
  <si>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</si>
  <si>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</si>
  <si>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</si>
  <si>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</si>
  <si>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</si>
  <si>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</si>
  <si>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</si>
  <si>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</si>
  <si>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</si>
  <si>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</si>
  <si>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</si>
  <si>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</si>
  <si>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</si>
  <si>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</si>
  <si>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</si>
  <si>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</si>
  <si>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</si>
  <si>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</si>
  <si>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</si>
  <si>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</si>
  <si>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</si>
  <si>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</si>
  <si>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</si>
  <si>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</si>
  <si>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</si>
  <si>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</si>
  <si>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</si>
  <si>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</si>
  <si>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</si>
  <si>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</si>
  <si>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</si>
  <si>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</si>
  <si>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</si>
  <si>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</si>
  <si>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</si>
  <si>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</si>
  <si>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</si>
  <si>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</si>
  <si>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</si>
  <si>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</si>
  <si>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</si>
  <si>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</si>
  <si>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</si>
  <si>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</si>
  <si>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</si>
  <si>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</si>
  <si>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</si>
  <si>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</si>
  <si>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</si>
  <si>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</si>
  <si>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</si>
  <si>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</si>
  <si>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</si>
  <si>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</si>
  <si>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</si>
  <si>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</si>
  <si>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</si>
  <si>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</si>
  <si>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</si>
  <si>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</si>
  <si>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</si>
  <si>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</si>
  <si>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</si>
  <si>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</si>
  <si>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</si>
  <si>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</si>
  <si>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</si>
  <si>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</si>
  <si>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</si>
  <si>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</si>
  <si>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</si>
  <si>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</si>
  <si>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</si>
  <si>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</si>
  <si>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</si>
  <si>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</si>
  <si>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</si>
  <si>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</si>
  <si>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</si>
  <si>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</si>
  <si>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</si>
  <si>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</si>
  <si>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</si>
  <si>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</si>
  <si>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</si>
  <si>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</si>
  <si>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</si>
  <si>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</si>
  <si>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</si>
  <si>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</si>
  <si>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</si>
  <si>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</si>
  <si>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</si>
  <si>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</si>
  <si>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</si>
  <si>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</si>
  <si>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</si>
  <si>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</si>
  <si>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</si>
  <si>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</si>
  <si>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</si>
  <si>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</si>
  <si>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</si>
  <si>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</si>
  <si>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</si>
  <si>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</si>
  <si>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</si>
  <si>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</si>
  <si>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</si>
  <si>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</si>
  <si>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</si>
  <si>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</si>
  <si>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</si>
  <si>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</si>
  <si>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</si>
  <si>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</si>
  <si>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</si>
  <si>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</si>
  <si>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</si>
  <si>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</si>
  <si>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</si>
  <si>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</si>
  <si>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</si>
  <si>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</si>
  <si>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</si>
  <si>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</si>
  <si>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</si>
  <si>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</si>
  <si>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</si>
  <si>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</si>
  <si>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</si>
  <si>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</si>
  <si>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</si>
  <si>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</si>
  <si>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</si>
  <si>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</si>
  <si>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</si>
  <si>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</si>
  <si>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</si>
  <si>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</si>
  <si>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</si>
  <si>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</si>
  <si>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</si>
  <si>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</si>
  <si>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</si>
  <si>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</si>
  <si>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</si>
  <si>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</si>
  <si>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</si>
  <si>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</si>
  <si>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</si>
  <si>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</si>
  <si>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</si>
  <si>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</si>
  <si>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</si>
  <si>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</si>
  <si>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</si>
  <si>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</si>
  <si>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</si>
  <si>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</si>
  <si>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</si>
  <si>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</si>
  <si>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</si>
  <si>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</si>
  <si>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</si>
  <si>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</si>
  <si>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</si>
  <si>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</si>
  <si>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</si>
  <si>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</si>
  <si>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</si>
  <si>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</si>
  <si>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</si>
  <si>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</si>
  <si>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</si>
  <si>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</si>
  <si>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</si>
  <si>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</si>
  <si>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</si>
  <si>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</si>
  <si>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</si>
  <si>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</si>
  <si>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</si>
  <si>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</si>
  <si>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</si>
  <si>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</si>
  <si>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</si>
  <si>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</si>
  <si>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</si>
  <si>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</si>
  <si>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</si>
  <si>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</si>
  <si>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</si>
  <si>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</si>
  <si>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</si>
  <si>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</si>
  <si>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</si>
  <si>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</si>
  <si>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</si>
  <si>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</si>
  <si>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</si>
  <si>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</si>
  <si>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</si>
  <si>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</si>
  <si>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</si>
  <si>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</si>
  <si>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</si>
  <si>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</si>
  <si>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</si>
  <si>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</si>
  <si>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</si>
  <si>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</si>
  <si>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</si>
  <si>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</si>
  <si>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</si>
  <si>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</si>
  <si>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</si>
  <si>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</si>
  <si>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</si>
  <si>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</si>
  <si>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</si>
  <si>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</si>
  <si>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</si>
  <si>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</si>
  <si>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</si>
  <si>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</si>
  <si>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</si>
  <si>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</si>
  <si>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</si>
  <si>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</si>
  <si>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</si>
  <si>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</si>
  <si>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</si>
  <si>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</si>
  <si>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</si>
  <si>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</si>
  <si>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</si>
  <si>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</si>
  <si>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</si>
  <si>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</si>
  <si>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</si>
  <si>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</si>
  <si>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</si>
  <si>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</si>
  <si>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</si>
  <si>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</si>
  <si>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</si>
  <si>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</si>
  <si>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</si>
  <si>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</si>
  <si>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</si>
  <si>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</si>
  <si>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</si>
  <si>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</si>
  <si>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</si>
  <si>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</si>
  <si>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</si>
  <si>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</si>
  <si>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</si>
  <si>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</si>
  <si>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</si>
  <si>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</si>
  <si>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</si>
  <si>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</si>
  <si>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</si>
  <si>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</si>
  <si>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</si>
  <si>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</si>
  <si>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</si>
  <si>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</si>
  <si>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</si>
  <si>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</si>
  <si>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</si>
  <si>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</si>
  <si>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</si>
  <si>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</si>
  <si>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</si>
  <si>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</si>
  <si>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</si>
  <si>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</si>
  <si>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</si>
  <si>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</si>
  <si>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</si>
  <si>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</si>
  <si>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</si>
  <si>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</si>
  <si>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</si>
  <si>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</si>
  <si>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</si>
  <si>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</si>
  <si>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</si>
  <si>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</si>
  <si>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</si>
  <si>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</si>
  <si>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</si>
  <si>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</si>
  <si>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</si>
  <si>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</si>
  <si>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</si>
  <si>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</si>
  <si>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</si>
  <si>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</si>
  <si>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</si>
  <si>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</si>
  <si>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</si>
  <si>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</si>
  <si>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</si>
  <si>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</si>
  <si>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</si>
  <si>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</si>
  <si>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</si>
  <si>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</si>
  <si>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</si>
  <si>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</si>
  <si>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</si>
  <si>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</si>
  <si>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</si>
  <si>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</si>
  <si>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</si>
  <si>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</si>
  <si>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</si>
  <si>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</si>
  <si>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</si>
  <si>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</si>
  <si>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</si>
  <si>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</si>
  <si>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</si>
  <si>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</si>
  <si>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</si>
  <si>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</si>
  <si>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</si>
  <si>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</si>
  <si>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</si>
  <si>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</si>
  <si>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</si>
  <si>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</si>
  <si>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</si>
  <si>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</si>
  <si>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</si>
  <si>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</si>
  <si>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</si>
  <si>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</si>
  <si>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</si>
  <si>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</si>
  <si>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</si>
  <si>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</si>
  <si>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</si>
  <si>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</si>
  <si>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</si>
  <si>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</si>
  <si>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</si>
  <si>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</si>
  <si>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</si>
  <si>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</si>
  <si>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</si>
  <si>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</si>
  <si>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</si>
  <si>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</si>
  <si>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</si>
  <si>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</si>
  <si>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</si>
  <si>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</si>
  <si>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</si>
  <si>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</si>
  <si>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</si>
  <si>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</si>
  <si>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</si>
  <si>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</si>
  <si>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</si>
  <si>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</si>
  <si>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</si>
  <si>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</si>
  <si>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</si>
  <si>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</si>
  <si>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</si>
  <si>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</si>
  <si>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</si>
  <si>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</si>
  <si>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</si>
  <si>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</si>
  <si>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</si>
  <si>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</si>
  <si>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</si>
  <si>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</si>
  <si>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</si>
  <si>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</si>
  <si>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</si>
  <si>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</si>
  <si>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</si>
  <si>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</si>
  <si>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</si>
  <si>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</si>
  <si>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</si>
  <si>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</si>
  <si>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</si>
  <si>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</si>
  <si>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</si>
  <si>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</si>
  <si>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</si>
  <si>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</si>
  <si>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</si>
  <si>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</si>
  <si>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</si>
  <si>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</si>
  <si>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</si>
  <si>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</si>
  <si>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</si>
  <si>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</si>
  <si>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</si>
  <si>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</si>
  <si>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</si>
  <si>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</si>
  <si>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</si>
  <si>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</si>
  <si>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</si>
  <si>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</si>
  <si>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</si>
  <si>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</si>
  <si>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</si>
  <si>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</si>
  <si>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</si>
  <si>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</si>
  <si>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</si>
  <si>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</si>
  <si>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</si>
  <si>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</si>
  <si>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</si>
  <si>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</si>
  <si>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</si>
  <si>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</si>
  <si>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</si>
  <si>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</si>
  <si>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</si>
  <si>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</si>
  <si>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</si>
  <si>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</si>
  <si>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</si>
  <si>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</si>
  <si>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</si>
  <si>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</si>
  <si>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</si>
  <si>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</si>
  <si>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</si>
  <si>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</si>
  <si>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</si>
  <si>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</si>
  <si>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</si>
  <si>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</si>
  <si>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</si>
  <si>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</si>
  <si>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</si>
  <si>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</si>
  <si>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</si>
  <si>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</si>
  <si>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</si>
  <si>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</si>
  <si>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</si>
  <si>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</si>
  <si>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</si>
  <si>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</si>
  <si>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</si>
  <si>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</si>
  <si>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</si>
  <si>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</si>
  <si>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</si>
  <si>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</si>
  <si>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</si>
  <si>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</si>
  <si>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</si>
  <si>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</si>
  <si>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</si>
  <si>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</si>
  <si>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</si>
  <si>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</si>
  <si>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</si>
  <si>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</si>
  <si>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</si>
  <si>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</si>
  <si>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</si>
  <si>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</si>
  <si>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</si>
  <si>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</si>
  <si>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</si>
  <si>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</si>
  <si>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</si>
  <si>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</si>
  <si>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</si>
  <si>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</si>
  <si>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</si>
  <si>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</si>
  <si>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</si>
  <si>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</si>
  <si>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</si>
  <si>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</si>
  <si>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</si>
  <si>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</si>
  <si>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</si>
  <si>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</si>
  <si>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</si>
  <si>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</si>
  <si>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</si>
  <si>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</si>
  <si>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</si>
  <si>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</si>
  <si>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</si>
  <si>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</si>
  <si>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</si>
  <si>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</si>
  <si>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</si>
  <si>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</si>
  <si>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</si>
  <si>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</si>
  <si>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</si>
  <si>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</si>
  <si>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</si>
  <si>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</si>
  <si>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</si>
  <si>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</si>
  <si>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</si>
  <si>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</si>
  <si>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</si>
  <si>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</si>
  <si>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</si>
  <si>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</si>
  <si>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</si>
  <si>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</si>
  <si>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</si>
  <si>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</si>
  <si>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</si>
  <si>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</si>
  <si>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</si>
  <si>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</si>
  <si>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</si>
  <si>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</si>
  <si>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</si>
  <si>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</si>
  <si>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</si>
  <si>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</si>
  <si>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</si>
  <si>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</si>
  <si>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</si>
  <si>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</si>
  <si>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</si>
  <si>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</si>
  <si>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</si>
  <si>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</si>
  <si>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</si>
  <si>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</si>
  <si>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</si>
  <si>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</si>
  <si>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</si>
  <si>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</si>
  <si>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</si>
  <si>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</si>
  <si>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</si>
  <si>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</si>
  <si>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</si>
  <si>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</si>
  <si>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</si>
  <si>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</si>
  <si>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</si>
  <si>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</si>
  <si>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</si>
  <si>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</si>
  <si>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</si>
  <si>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</si>
  <si>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</si>
  <si>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</si>
  <si>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</si>
  <si>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</si>
  <si>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</si>
  <si>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</si>
  <si>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</si>
  <si>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</si>
  <si>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</si>
  <si>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</si>
  <si>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</si>
  <si>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</si>
  <si>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</si>
  <si>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</si>
  <si>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</si>
  <si>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</si>
  <si>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</si>
  <si>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</si>
  <si>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</si>
  <si>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</si>
  <si>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</si>
  <si>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</si>
  <si>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</si>
  <si>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</si>
  <si>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</si>
  <si>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</si>
  <si>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</si>
  <si>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</si>
  <si>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</si>
  <si>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</si>
  <si>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</si>
  <si>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</si>
  <si>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</si>
  <si>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</si>
  <si>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</si>
  <si>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</si>
  <si>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</si>
  <si>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</si>
  <si>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</si>
  <si>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</si>
  <si>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</si>
  <si>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</si>
  <si>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</si>
  <si>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</si>
  <si>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</si>
  <si>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</si>
  <si>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</si>
  <si>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</si>
  <si>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</si>
  <si>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</si>
  <si>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</si>
  <si>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</si>
  <si>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</si>
  <si>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</si>
  <si>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</si>
  <si>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</si>
  <si>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</si>
  <si>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</si>
  <si>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</si>
  <si>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</si>
  <si>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</si>
  <si>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</si>
  <si>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</si>
  <si>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</si>
  <si>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</si>
  <si>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</si>
  <si>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</si>
  <si>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</si>
  <si>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</si>
  <si>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</si>
  <si>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</si>
  <si>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</si>
  <si>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</si>
  <si>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</si>
  <si>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</si>
  <si>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</si>
  <si>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</si>
  <si>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</si>
  <si>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</si>
  <si>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</si>
  <si>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</si>
  <si>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</si>
  <si>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</si>
  <si>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</si>
  <si>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</si>
  <si>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</si>
  <si>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</si>
  <si>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</si>
  <si>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</si>
  <si>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</si>
  <si>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</si>
  <si>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</si>
  <si>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</si>
  <si>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</si>
  <si>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</si>
  <si>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</si>
  <si>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</si>
  <si>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</si>
  <si>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</si>
  <si>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</si>
  <si>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</si>
  <si>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</si>
  <si>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</si>
  <si>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</si>
  <si>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</si>
  <si>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</si>
  <si>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</si>
  <si>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</si>
  <si>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</si>
  <si>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</si>
  <si>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</si>
  <si>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</si>
  <si>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</si>
  <si>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</si>
  <si>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</si>
  <si>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</si>
  <si>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</si>
  <si>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</si>
  <si>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</si>
  <si>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</si>
  <si>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</si>
  <si>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</si>
  <si>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</si>
  <si>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</si>
  <si>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</si>
  <si>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</si>
  <si>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</si>
  <si>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</si>
  <si>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</si>
  <si>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</si>
  <si>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</si>
  <si>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</si>
  <si>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</si>
  <si>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</si>
  <si>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</si>
  <si>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</si>
  <si>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</si>
  <si>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</si>
  <si>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</si>
  <si>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</si>
  <si>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</si>
  <si>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</si>
  <si>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</si>
  <si>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</si>
  <si>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</si>
  <si>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</si>
  <si>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</si>
  <si>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</si>
  <si>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</si>
  <si>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</si>
  <si>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</si>
  <si>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</si>
  <si>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</si>
  <si>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</si>
  <si>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</si>
  <si>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</si>
  <si>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</si>
  <si>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</si>
  <si>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</si>
  <si>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</si>
  <si>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</si>
  <si>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</si>
  <si>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</si>
  <si>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</si>
  <si>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</si>
  <si>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</si>
  <si>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</si>
  <si>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</si>
  <si>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</si>
  <si>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</si>
  <si>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</si>
  <si>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</si>
  <si>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</si>
  <si>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</si>
  <si>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</si>
  <si>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</si>
  <si>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</si>
  <si>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</si>
  <si>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</si>
  <si>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</si>
  <si>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</si>
  <si>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</si>
  <si>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</si>
  <si>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</si>
  <si>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</si>
  <si>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</si>
  <si>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</si>
  <si>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</si>
  <si>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</si>
  <si>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</si>
  <si>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</si>
  <si>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</si>
  <si>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</si>
  <si>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</si>
  <si>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</si>
  <si>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</si>
  <si>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</si>
  <si>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</si>
  <si>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</si>
  <si>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</si>
  <si>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</si>
  <si>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</si>
  <si>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</si>
  <si>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</si>
  <si>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</si>
  <si>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</si>
  <si>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</si>
  <si>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</si>
  <si>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</si>
  <si>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</si>
  <si>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</si>
  <si>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</si>
  <si>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</si>
  <si>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</si>
  <si>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</si>
  <si>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</si>
  <si>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</si>
  <si>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</si>
  <si>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</si>
  <si>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</si>
  <si>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</si>
  <si>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</si>
  <si>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</si>
  <si>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</si>
  <si>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</si>
  <si>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</si>
  <si>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</si>
  <si>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</si>
  <si>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</si>
  <si>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</si>
  <si>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</si>
  <si>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</si>
  <si>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</si>
  <si>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</si>
  <si>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</si>
  <si>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</si>
  <si>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</si>
  <si>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</si>
  <si>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</si>
  <si>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</si>
  <si>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</si>
  <si>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</si>
  <si>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</si>
  <si>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</si>
  <si>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</si>
  <si>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</si>
  <si>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</si>
  <si>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</si>
  <si>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</si>
  <si>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</si>
  <si>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</si>
  <si>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</si>
  <si>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</si>
  <si>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</si>
  <si>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</si>
  <si>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</si>
  <si>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</si>
  <si>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</si>
  <si>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</si>
  <si>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</si>
  <si>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</si>
  <si>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</si>
  <si>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</si>
  <si>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</si>
  <si>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</si>
  <si>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</si>
  <si>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</si>
  <si>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</si>
  <si>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</si>
  <si>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</si>
  <si>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</si>
  <si>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</si>
  <si>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</si>
  <si>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</si>
  <si>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</si>
  <si>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</si>
  <si>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</si>
  <si>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</si>
  <si>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</si>
  <si>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</si>
  <si>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</si>
  <si>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</si>
  <si>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</si>
  <si>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</si>
  <si>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</si>
  <si>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</si>
  <si>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</si>
  <si>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</si>
  <si>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</si>
  <si>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</si>
  <si>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</si>
  <si>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</si>
  <si>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</si>
  <si>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</si>
  <si>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</si>
  <si>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</si>
  <si>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</si>
  <si>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</si>
  <si>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</si>
  <si>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</si>
  <si>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</si>
  <si>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</si>
  <si>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</si>
  <si>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</si>
  <si>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</si>
  <si>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</si>
  <si>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</si>
  <si>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</si>
  <si>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</si>
  <si>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</si>
  <si>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</si>
  <si>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</si>
  <si>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</si>
  <si>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</si>
  <si>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</si>
  <si>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</si>
  <si>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</si>
  <si>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</si>
  <si>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</si>
  <si>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</si>
  <si>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</si>
  <si>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</si>
  <si>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</si>
  <si>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</si>
  <si>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</si>
  <si>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</si>
  <si>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</si>
  <si>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</si>
  <si>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</si>
  <si>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</si>
  <si>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</si>
  <si>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</si>
  <si>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</si>
  <si>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</si>
  <si>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</si>
  <si>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</si>
  <si>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</si>
  <si>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</si>
  <si>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</si>
  <si>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</si>
  <si>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</si>
  <si>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</si>
  <si>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</si>
  <si>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</si>
  <si>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</si>
  <si>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</si>
  <si>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</si>
  <si>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</si>
  <si>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</si>
  <si>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</si>
  <si>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</si>
  <si>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</si>
  <si>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</si>
  <si>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</si>
  <si>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</si>
  <si>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</si>
  <si>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</si>
  <si>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</si>
  <si>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</si>
  <si>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</si>
  <si>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</si>
  <si>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</si>
  <si>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</si>
  <si>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</si>
  <si>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</si>
  <si>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</si>
  <si>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</si>
  <si>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</si>
  <si>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</si>
  <si>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</si>
  <si>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</si>
  <si>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</si>
  <si>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</si>
  <si>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</si>
  <si>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</si>
  <si>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</si>
  <si>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</si>
  <si>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</si>
  <si>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</si>
  <si>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</si>
  <si>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</si>
  <si>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</si>
  <si>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</si>
  <si>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</si>
  <si>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</si>
  <si>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</si>
  <si>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</si>
  <si>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</si>
  <si>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</si>
  <si>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</si>
  <si>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</si>
  <si>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</si>
  <si>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</si>
  <si>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</si>
  <si>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</si>
  <si>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</si>
  <si>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</si>
  <si>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</si>
  <si>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</si>
  <si>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</si>
  <si>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</si>
  <si>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</si>
  <si>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</si>
  <si>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</si>
  <si>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</si>
  <si>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</si>
  <si>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</si>
  <si>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</si>
  <si>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</si>
  <si>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</si>
  <si>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</si>
  <si>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</si>
  <si>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</si>
  <si>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</si>
  <si>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</si>
  <si>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</si>
  <si>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</si>
  <si>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</si>
  <si>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</si>
  <si>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</si>
  <si>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</si>
  <si>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</si>
  <si>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</si>
  <si>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</si>
  <si>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</si>
  <si>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</si>
  <si>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</si>
  <si>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</si>
  <si>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</si>
  <si>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</si>
  <si>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</si>
  <si>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</si>
  <si>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</si>
  <si>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</si>
  <si>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</si>
  <si>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</si>
  <si>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</si>
  <si>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</si>
  <si>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</si>
  <si>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</si>
  <si>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</si>
  <si>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</si>
  <si>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</si>
  <si>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</si>
  <si>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</si>
  <si>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</si>
  <si>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</si>
  <si>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</si>
  <si>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</si>
  <si>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</si>
  <si>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</si>
  <si>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</si>
  <si>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</si>
  <si>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</si>
  <si>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</si>
  <si>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</si>
  <si>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</si>
  <si>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</si>
  <si>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</si>
  <si>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</si>
  <si>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</si>
  <si>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</si>
  <si>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</si>
  <si>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</si>
  <si>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</si>
  <si>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</si>
  <si>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</si>
  <si>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</si>
  <si>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</si>
  <si>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</si>
  <si>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</si>
  <si>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</si>
  <si>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</si>
  <si>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</si>
  <si>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</si>
  <si>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</si>
  <si>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</si>
  <si>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</si>
  <si>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</si>
  <si>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</si>
  <si>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</si>
  <si>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</si>
  <si>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</si>
  <si>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</si>
  <si>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</si>
  <si>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</si>
  <si>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</si>
  <si>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</si>
  <si>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</si>
  <si>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</si>
  <si>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</si>
  <si>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</si>
  <si>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</si>
  <si>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</si>
  <si>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</si>
  <si>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</si>
  <si>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</si>
  <si>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</si>
  <si>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</si>
  <si>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</si>
  <si>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</si>
  <si>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</si>
  <si>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</si>
  <si>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</si>
  <si>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</si>
  <si>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</si>
  <si>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</si>
  <si>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</si>
  <si>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</si>
  <si>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</si>
  <si>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</si>
  <si>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</si>
  <si>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</si>
  <si>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</si>
  <si>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</si>
  <si>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</si>
  <si>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</si>
  <si>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</si>
  <si>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</si>
  <si>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</si>
  <si>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</si>
  <si>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</si>
  <si>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</si>
  <si>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</si>
  <si>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</si>
  <si>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</si>
  <si>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</si>
  <si>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</si>
  <si>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</si>
  <si>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</si>
  <si>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</si>
  <si>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</si>
  <si>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</si>
  <si>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</si>
  <si>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</si>
  <si>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</si>
  <si>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</si>
  <si>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</si>
  <si>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</si>
  <si>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</si>
  <si>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</si>
  <si>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</si>
  <si>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</si>
  <si>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</si>
  <si>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</si>
  <si>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</si>
  <si>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</si>
  <si>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</si>
  <si>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</si>
  <si>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</si>
  <si>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</si>
  <si>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</si>
  <si>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</si>
  <si>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</si>
  <si>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</si>
  <si>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</si>
  <si>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</si>
  <si>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</si>
  <si>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</si>
  <si>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</si>
  <si>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</si>
  <si>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</si>
  <si>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</si>
  <si>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</si>
  <si>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</si>
  <si>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</si>
  <si>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</si>
  <si>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</si>
  <si>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</si>
  <si>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</si>
  <si>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</si>
  <si>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</si>
  <si>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</si>
  <si>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</si>
  <si>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</si>
  <si>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</si>
  <si>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</si>
  <si>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</si>
  <si>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</si>
  <si>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</si>
  <si>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</si>
  <si>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</si>
  <si>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</si>
  <si>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</si>
  <si>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</si>
  <si>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</si>
  <si>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</si>
  <si>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</si>
  <si>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</si>
  <si>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</si>
  <si>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</si>
  <si>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</si>
  <si>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</si>
  <si>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</si>
  <si>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</si>
  <si>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</si>
  <si>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</si>
  <si>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</si>
  <si>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</si>
  <si>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</si>
  <si>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</si>
  <si>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</si>
  <si>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</si>
  <si>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</si>
  <si>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</si>
  <si>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</si>
  <si>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</si>
  <si>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</si>
  <si>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</si>
  <si>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</si>
  <si>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</si>
  <si>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</si>
  <si>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</si>
  <si>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</si>
  <si>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</si>
  <si>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</si>
  <si>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</si>
  <si>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</si>
  <si>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</si>
  <si>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</si>
  <si>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</si>
  <si>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</si>
  <si>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</si>
  <si>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</si>
  <si>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</si>
  <si>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</si>
  <si>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</si>
  <si>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</si>
  <si>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</si>
  <si>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</si>
  <si>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</si>
  <si>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</si>
  <si>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</si>
  <si>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</si>
  <si>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</si>
  <si>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</si>
  <si>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</si>
  <si>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</si>
  <si>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</si>
  <si>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</si>
  <si>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</si>
  <si>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</si>
  <si>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</si>
  <si>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</si>
  <si>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</si>
  <si>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</si>
  <si>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</si>
  <si>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</si>
  <si>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</si>
  <si>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</si>
  <si>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</si>
  <si>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</si>
  <si>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</si>
  <si>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</si>
  <si>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</si>
  <si>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</si>
  <si>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</si>
  <si>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</si>
  <si>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</si>
  <si>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</si>
  <si>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</si>
  <si>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</si>
  <si>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</si>
  <si>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</si>
  <si>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</si>
  <si>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</si>
  <si>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</si>
  <si>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</si>
  <si>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</si>
  <si>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</si>
  <si>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</si>
  <si>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</si>
  <si>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</si>
  <si>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</si>
  <si>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</si>
  <si>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</si>
  <si>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</si>
  <si>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</si>
  <si>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</si>
  <si>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</si>
  <si>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</si>
  <si>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</si>
  <si>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</si>
  <si>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</si>
  <si>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</si>
  <si>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</si>
  <si>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</si>
  <si>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</si>
  <si>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</si>
  <si>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</si>
  <si>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</si>
  <si>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</si>
  <si>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</si>
  <si>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</si>
  <si>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</si>
  <si>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</si>
  <si>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</si>
  <si>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</si>
  <si>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</si>
  <si>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</si>
  <si>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</si>
  <si>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</si>
  <si>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</si>
  <si>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</si>
  <si>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</si>
  <si>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</si>
  <si>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</si>
  <si>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</si>
  <si>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</si>
  <si>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</si>
  <si>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</si>
  <si>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</si>
  <si>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</si>
  <si>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</si>
  <si>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</si>
  <si>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</si>
  <si>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</si>
  <si>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</si>
  <si>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</si>
  <si>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</si>
  <si>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</si>
  <si>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</si>
  <si>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</si>
  <si>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</si>
  <si>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</si>
  <si>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</si>
  <si>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</si>
  <si>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</si>
  <si>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</si>
  <si>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</si>
  <si>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</si>
  <si>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</si>
  <si>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</si>
  <si>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</si>
  <si>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</si>
  <si>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</si>
  <si>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</si>
  <si>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</si>
  <si>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</si>
  <si>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</si>
  <si>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</si>
  <si>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</si>
  <si>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</si>
  <si>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</si>
  <si>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</si>
  <si>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</si>
  <si>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</si>
  <si>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</si>
  <si>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</si>
  <si>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</si>
  <si>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</si>
  <si>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</si>
  <si>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</si>
  <si>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</si>
  <si>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</si>
  <si>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</si>
  <si>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</si>
  <si>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</si>
  <si>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</si>
  <si>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</si>
  <si>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</si>
  <si>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</si>
  <si>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</si>
  <si>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</si>
  <si>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</si>
  <si>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</si>
  <si>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</si>
  <si>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</si>
  <si>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</si>
  <si>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</si>
  <si>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</si>
  <si>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</si>
  <si>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</si>
  <si>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</si>
  <si>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</si>
  <si>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</si>
  <si>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</si>
  <si>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</si>
  <si>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</si>
  <si>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</si>
  <si>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</si>
  <si>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</si>
  <si>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</si>
  <si>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</si>
  <si>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</si>
  <si>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</si>
  <si>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</si>
  <si>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</si>
  <si>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</si>
  <si>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</si>
  <si>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</si>
  <si>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</si>
  <si>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</si>
  <si>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</si>
  <si>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</si>
  <si>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</si>
  <si>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</si>
  <si>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</si>
  <si>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</si>
  <si>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</si>
  <si>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</si>
  <si>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</si>
  <si>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</si>
  <si>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</si>
  <si>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</si>
  <si>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</si>
  <si>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</si>
  <si>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</si>
  <si>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</si>
  <si>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</si>
  <si>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</si>
  <si>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</si>
  <si>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</si>
  <si>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</si>
  <si>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</si>
  <si>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</si>
  <si>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</si>
  <si>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</si>
  <si>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</si>
  <si>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</si>
  <si>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</si>
  <si>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</si>
  <si>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</si>
  <si>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</si>
  <si>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</si>
  <si>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</si>
  <si>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</si>
  <si>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</si>
  <si>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</si>
  <si>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</si>
  <si>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</si>
  <si>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</si>
  <si>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</si>
  <si>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</si>
  <si>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</si>
  <si>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</si>
  <si>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</si>
  <si>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</si>
  <si>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</si>
  <si>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</si>
  <si>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</si>
  <si>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</si>
  <si>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</si>
  <si>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</si>
  <si>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</si>
  <si>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</si>
  <si>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</si>
  <si>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</si>
  <si>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</si>
  <si>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</si>
  <si>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</si>
  <si>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</si>
  <si>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</si>
  <si>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</si>
  <si>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</si>
  <si>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</si>
  <si>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</si>
  <si>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</si>
  <si>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</si>
  <si>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</si>
  <si>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</si>
  <si>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</si>
  <si>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</si>
  <si>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</si>
  <si>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</si>
  <si>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</si>
  <si>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</si>
  <si>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</si>
  <si>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</si>
  <si>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</si>
  <si>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</si>
  <si>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</si>
  <si>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</si>
  <si>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</si>
  <si>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</si>
  <si>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</si>
  <si>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</si>
  <si>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</si>
  <si>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</si>
  <si>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</si>
  <si>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</si>
  <si>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</si>
  <si>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</si>
  <si>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</si>
  <si>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</si>
  <si>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</si>
  <si>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</si>
  <si>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</si>
  <si>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</si>
  <si>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</si>
  <si>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</si>
  <si>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</si>
  <si>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</si>
  <si>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</si>
  <si>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</si>
  <si>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</si>
  <si>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</si>
  <si>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</si>
  <si>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</si>
  <si>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</si>
  <si>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</si>
  <si>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</si>
  <si>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</si>
  <si>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</si>
  <si>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</si>
  <si>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</si>
  <si>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</si>
  <si>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</si>
  <si>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</si>
  <si>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</si>
  <si>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</si>
  <si>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</si>
  <si>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</si>
  <si>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</si>
  <si>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</si>
  <si>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</si>
  <si>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</si>
  <si>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</si>
  <si>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</si>
  <si>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</si>
  <si>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</si>
  <si>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</si>
  <si>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</si>
  <si>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</si>
  <si>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</si>
  <si>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</si>
  <si>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</si>
  <si>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</si>
  <si>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</si>
  <si>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</si>
  <si>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</si>
  <si>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</si>
  <si>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</si>
  <si>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</si>
  <si>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</si>
  <si>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</si>
  <si>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</si>
  <si>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</si>
  <si>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</si>
  <si>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</si>
  <si>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</si>
  <si>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</si>
  <si>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</si>
  <si>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</si>
  <si>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</si>
  <si>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</si>
  <si>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</si>
  <si>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</si>
  <si>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</si>
  <si>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</si>
  <si>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</si>
  <si>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</si>
  <si>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</si>
  <si>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</si>
  <si>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</si>
  <si>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</si>
  <si>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</si>
  <si>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</si>
  <si>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</si>
  <si>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</si>
  <si>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</si>
  <si>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</si>
  <si>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</si>
  <si>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</si>
  <si>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</si>
  <si>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</si>
  <si>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</si>
  <si>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</si>
  <si>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</si>
  <si>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</si>
  <si>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</si>
  <si>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</si>
  <si>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</si>
  <si>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</si>
  <si>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</si>
  <si>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</si>
  <si>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</si>
  <si>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</si>
  <si>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</si>
  <si>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</si>
  <si>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</si>
  <si>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</si>
  <si>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</si>
  <si>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</si>
  <si>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</si>
  <si>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</si>
  <si>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</si>
  <si>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</si>
  <si>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</si>
  <si>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</si>
  <si>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</si>
  <si>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</si>
  <si>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</si>
  <si>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</si>
  <si>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</si>
  <si>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</si>
  <si>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</si>
  <si>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</si>
  <si>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</si>
  <si>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</si>
  <si>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</si>
  <si>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</si>
  <si>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</si>
  <si>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</si>
  <si>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</si>
  <si>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</si>
  <si>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</si>
  <si>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</si>
  <si>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</si>
  <si>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</si>
  <si>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</si>
  <si>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</si>
  <si>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</si>
  <si>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</si>
  <si>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</si>
  <si>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</si>
  <si>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</si>
  <si>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</si>
  <si>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</si>
  <si>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</si>
  <si>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</si>
  <si>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</si>
  <si>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</si>
  <si>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</si>
  <si>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</si>
  <si>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</si>
  <si>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</si>
  <si>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</si>
  <si>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</si>
  <si>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</si>
  <si>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</si>
  <si>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</si>
  <si>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</si>
  <si>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</si>
  <si>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</si>
  <si>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</si>
  <si>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</si>
  <si>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</si>
  <si>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</si>
  <si>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</si>
  <si>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</si>
  <si>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</si>
  <si>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</si>
  <si>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</si>
  <si>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</si>
  <si>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</si>
  <si>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</si>
  <si>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</si>
  <si>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</si>
  <si>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</si>
  <si>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</si>
  <si>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</si>
  <si>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</si>
  <si>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</si>
  <si>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</si>
  <si>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</si>
  <si>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</si>
  <si>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</si>
  <si>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</si>
  <si>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</si>
  <si>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</si>
  <si>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</si>
  <si>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</si>
  <si>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</si>
  <si>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</si>
  <si>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</si>
  <si>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</si>
  <si>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</si>
  <si>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</si>
  <si>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</si>
  <si>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</si>
  <si>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</si>
  <si>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</si>
  <si>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</si>
  <si>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</si>
  <si>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</si>
  <si>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</si>
  <si>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</si>
  <si>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</si>
  <si>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</si>
  <si>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</si>
  <si>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</si>
  <si>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</si>
  <si>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</si>
  <si>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</si>
  <si>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</si>
  <si>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</si>
  <si>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</si>
  <si>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</si>
  <si>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</si>
  <si>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</si>
  <si>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</si>
  <si>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</si>
  <si>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</si>
  <si>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</si>
  <si>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</si>
  <si>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</si>
  <si>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</si>
  <si>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</si>
  <si>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</si>
  <si>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</si>
  <si>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</si>
  <si>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</si>
  <si>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</si>
  <si>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</si>
  <si>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</si>
  <si>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</si>
  <si>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</si>
  <si>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</si>
  <si>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</si>
  <si>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</si>
  <si>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</si>
  <si>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</si>
  <si>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</si>
  <si>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</si>
  <si>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</si>
  <si>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</si>
  <si>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</si>
  <si>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</si>
  <si>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</si>
  <si>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</si>
  <si>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</si>
  <si>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</si>
  <si>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</si>
  <si>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</si>
  <si>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</si>
  <si>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</si>
  <si>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</si>
  <si>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</si>
  <si>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</si>
  <si>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</si>
  <si>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</si>
  <si>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</si>
  <si>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</si>
  <si>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</si>
  <si>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</si>
  <si>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</si>
  <si>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</si>
  <si>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</si>
  <si>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</si>
  <si>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</si>
  <si>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</si>
  <si>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</si>
  <si>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</si>
  <si>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</si>
  <si>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</si>
  <si>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</si>
  <si>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</si>
  <si>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</si>
  <si>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</si>
  <si>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</si>
  <si>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</si>
  <si>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</si>
  <si>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</si>
  <si>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</si>
  <si>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</si>
  <si>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</si>
  <si>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</si>
  <si>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</si>
  <si>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</si>
  <si>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</si>
  <si>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</si>
  <si>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</si>
  <si>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</si>
  <si>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</si>
  <si>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</si>
  <si>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</si>
  <si>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</si>
  <si>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</si>
  <si>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</si>
  <si>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</si>
  <si>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</si>
  <si>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</si>
  <si>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</si>
  <si>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</si>
  <si>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</si>
  <si>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</si>
  <si>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</si>
  <si>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</si>
  <si>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</si>
  <si>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</si>
  <si>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</si>
  <si>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</si>
  <si>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</si>
  <si>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</si>
  <si>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</si>
  <si>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</si>
  <si>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</si>
  <si>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</si>
  <si>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</si>
  <si>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</si>
  <si>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</si>
  <si>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</si>
  <si>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</si>
  <si>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</si>
  <si>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</si>
  <si>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</si>
  <si>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</si>
  <si>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</si>
  <si>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</si>
  <si>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</si>
  <si>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</si>
  <si>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</si>
  <si>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</si>
  <si>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</si>
  <si>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</si>
  <si>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</si>
  <si>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</si>
  <si>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</si>
  <si>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</si>
  <si>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</si>
  <si>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</si>
  <si>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</si>
  <si>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</si>
  <si>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</si>
  <si>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</si>
  <si>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</si>
  <si>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</si>
  <si>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</si>
  <si>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</si>
  <si>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</si>
  <si>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</si>
  <si>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</si>
  <si>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</si>
  <si>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</si>
  <si>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</si>
  <si>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</si>
  <si>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</si>
  <si>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</si>
  <si>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</si>
  <si>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</si>
  <si>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</si>
  <si>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</si>
  <si>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</si>
  <si>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</si>
  <si>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</si>
  <si>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</si>
  <si>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</si>
  <si>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</si>
  <si>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</si>
  <si>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</si>
  <si>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</si>
  <si>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</si>
  <si>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</si>
  <si>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</si>
  <si>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</si>
  <si>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</si>
  <si>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</si>
  <si>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</si>
  <si>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</si>
  <si>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</si>
  <si>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</si>
  <si>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</si>
  <si>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</si>
  <si>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</si>
  <si>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</si>
  <si>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</si>
  <si>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</si>
  <si>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</si>
  <si>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</si>
  <si>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</si>
  <si>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</si>
  <si>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</si>
  <si>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</si>
  <si>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</si>
  <si>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</si>
  <si>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</si>
  <si>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</si>
  <si>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</si>
  <si>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</si>
  <si>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</si>
  <si>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</si>
  <si>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</si>
  <si>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</si>
  <si>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</si>
  <si>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</si>
  <si>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</si>
  <si>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</si>
  <si>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</si>
  <si>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</si>
  <si>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</si>
  <si>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</si>
  <si>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</si>
  <si>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</si>
  <si>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</si>
  <si>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</si>
  <si>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</si>
  <si>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</si>
  <si>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</si>
  <si>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</si>
  <si>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</si>
  <si>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</si>
  <si>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</si>
  <si>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</si>
  <si>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</si>
  <si>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</si>
  <si>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</si>
  <si>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</si>
  <si>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</si>
  <si>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</si>
  <si>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</si>
  <si>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</si>
  <si>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</si>
  <si>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</si>
  <si>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</si>
  <si>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</si>
  <si>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</si>
  <si>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</si>
  <si>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</si>
  <si>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</si>
  <si>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</si>
  <si>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</si>
  <si>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</si>
  <si>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</si>
  <si>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</si>
  <si>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</si>
  <si>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</si>
  <si>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</si>
  <si>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</si>
  <si>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</si>
  <si>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</si>
  <si>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</si>
  <si>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</si>
  <si>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</si>
  <si>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</si>
  <si>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</si>
  <si>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</si>
  <si>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</si>
  <si>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</si>
  <si>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</si>
  <si>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</si>
  <si>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</si>
  <si>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</si>
  <si>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</si>
  <si>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</si>
  <si>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</si>
  <si>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</si>
  <si>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</si>
  <si>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</si>
  <si>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</si>
  <si>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</si>
  <si>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</si>
  <si>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</si>
  <si>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</si>
  <si>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</si>
  <si>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</si>
  <si>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</si>
  <si>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</si>
  <si>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</si>
  <si>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</si>
  <si>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</si>
  <si>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</si>
  <si>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</si>
  <si>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</si>
  <si>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</si>
  <si>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</si>
  <si>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</si>
  <si>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</si>
  <si>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</si>
  <si>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</si>
  <si>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</si>
  <si>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</si>
  <si>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</si>
  <si>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</si>
  <si>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</si>
  <si>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</si>
  <si>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</si>
  <si>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</si>
  <si>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</si>
  <si>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</si>
  <si>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</si>
  <si>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</si>
  <si>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</si>
  <si>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</si>
  <si>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</si>
  <si>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</si>
  <si>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</si>
  <si>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</si>
  <si>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</si>
  <si>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</si>
  <si>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</si>
  <si>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</si>
  <si>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</si>
  <si>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</si>
  <si>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</si>
  <si>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</si>
  <si>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</si>
  <si>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</si>
  <si>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</si>
  <si>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</si>
  <si>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</si>
  <si>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</si>
  <si>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</si>
  <si>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</si>
  <si>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</si>
  <si>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</si>
  <si>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</si>
  <si>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</si>
  <si>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</si>
  <si>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</si>
  <si>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</si>
  <si>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</si>
  <si>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</si>
  <si>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</si>
  <si>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</si>
  <si>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</si>
  <si>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</si>
  <si>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</si>
  <si>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</si>
  <si>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</si>
  <si>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</si>
  <si>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</si>
  <si>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</si>
  <si>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</si>
  <si>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</si>
  <si>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</si>
  <si>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</si>
  <si>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</si>
  <si>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</si>
  <si>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</si>
  <si>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</si>
  <si>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</si>
  <si>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</si>
  <si>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</si>
  <si>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</si>
  <si>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</si>
  <si>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</si>
  <si>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</si>
  <si>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</si>
  <si>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</si>
  <si>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</si>
  <si>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</si>
  <si>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</si>
  <si>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</si>
  <si>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</si>
  <si>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</si>
  <si>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</si>
  <si>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</si>
  <si>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</si>
  <si>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</si>
  <si>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</si>
  <si>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</si>
  <si>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</si>
  <si>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</si>
  <si>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</si>
  <si>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</si>
  <si>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</si>
  <si>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</si>
  <si>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</si>
  <si>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</si>
  <si>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</si>
  <si>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</si>
  <si>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</si>
  <si>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</si>
  <si>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</si>
  <si>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</si>
  <si>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</si>
  <si>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</si>
  <si>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</si>
  <si>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</si>
  <si>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</si>
  <si>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</si>
  <si>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</si>
  <si>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</si>
  <si>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</si>
  <si>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</si>
  <si>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</si>
  <si>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</si>
  <si>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</si>
  <si>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</si>
  <si>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</si>
  <si>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</si>
  <si>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</si>
  <si>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</si>
  <si>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</si>
  <si>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</si>
  <si>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</si>
  <si>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</si>
  <si>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</si>
  <si>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</si>
  <si>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</si>
  <si>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</si>
  <si>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</si>
  <si>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</si>
  <si>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</si>
  <si>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</si>
  <si>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</si>
  <si>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</si>
  <si>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</si>
  <si>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</si>
  <si>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</si>
  <si>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</si>
  <si>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</si>
  <si>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</si>
  <si>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</si>
  <si>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</si>
  <si>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</si>
  <si>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</si>
  <si>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</si>
  <si>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</si>
  <si>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</si>
  <si>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</si>
  <si>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</si>
  <si>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</si>
  <si>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</si>
  <si>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</si>
  <si>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</si>
  <si>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</si>
  <si>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</si>
  <si>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</si>
  <si>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</si>
  <si>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</si>
  <si>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</si>
  <si>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</si>
  <si>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</si>
  <si>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</si>
  <si>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</si>
  <si>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</si>
  <si>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</si>
  <si>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</si>
  <si>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</si>
  <si>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</si>
  <si>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</si>
  <si>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</si>
  <si>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</si>
  <si>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</si>
  <si>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</si>
  <si>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</si>
  <si>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</si>
  <si>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</si>
  <si>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</si>
  <si>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</si>
  <si>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</si>
  <si>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</si>
  <si>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</si>
  <si>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</si>
  <si>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</si>
  <si>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</si>
  <si>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</si>
  <si>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</si>
  <si>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</si>
  <si>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</si>
  <si>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</si>
  <si>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</si>
  <si>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</si>
  <si>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</si>
  <si>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</si>
  <si>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</si>
  <si>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</si>
  <si>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</si>
  <si>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</si>
  <si>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</si>
  <si>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</si>
  <si>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</si>
  <si>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</si>
  <si>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</si>
  <si>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</si>
  <si>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</si>
  <si>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</si>
  <si>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</si>
  <si>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</si>
  <si>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</si>
  <si>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</si>
  <si>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</si>
  <si>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</si>
  <si>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</si>
  <si>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</si>
  <si>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</si>
  <si>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</si>
  <si>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</si>
  <si>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</si>
  <si>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</si>
  <si>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</si>
  <si>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</si>
  <si>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</si>
  <si>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</si>
  <si>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</si>
  <si>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</si>
  <si>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</si>
  <si>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</si>
  <si>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</si>
  <si>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</si>
  <si>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</si>
  <si>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</si>
  <si>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</si>
  <si>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</si>
  <si>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</si>
  <si>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</si>
  <si>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</si>
  <si>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</si>
  <si>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</si>
  <si>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</si>
  <si>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</si>
  <si>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</si>
  <si>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</si>
  <si>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</si>
  <si>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</si>
  <si>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</si>
  <si>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</si>
  <si>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</si>
  <si>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</si>
  <si>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</si>
  <si>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</si>
  <si>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</si>
  <si>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</si>
  <si>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</si>
  <si>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</si>
  <si>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</si>
  <si>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</si>
  <si>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</si>
  <si>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</si>
  <si>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</si>
  <si>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</si>
  <si>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</si>
  <si>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</si>
  <si>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</si>
  <si>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</si>
  <si>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</si>
  <si>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</si>
  <si>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</si>
  <si>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</si>
  <si>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</si>
  <si>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</si>
  <si>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</si>
  <si>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</si>
  <si>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</si>
  <si>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</si>
  <si>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</si>
  <si>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</si>
  <si>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</si>
  <si>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</si>
  <si>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</si>
  <si>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</si>
  <si>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</si>
  <si>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</si>
  <si>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</si>
  <si>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</si>
  <si>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</si>
  <si>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</si>
  <si>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</si>
  <si>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</si>
  <si>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</si>
  <si>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</si>
  <si>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</si>
  <si>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</si>
  <si>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</si>
  <si>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</si>
  <si>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</si>
  <si>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</si>
  <si>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</si>
  <si>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</si>
  <si>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</si>
  <si>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</si>
  <si>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</si>
  <si>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</si>
  <si>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</si>
  <si>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</si>
  <si>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</si>
  <si>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</si>
  <si>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</si>
  <si>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</si>
  <si>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</si>
  <si>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</si>
  <si>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</si>
  <si>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</si>
  <si>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</si>
  <si>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</si>
  <si>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</si>
  <si>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</si>
  <si>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</si>
  <si>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</si>
  <si>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</si>
  <si>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</si>
  <si>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</si>
  <si>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</si>
  <si>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</si>
  <si>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</si>
  <si>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</si>
  <si>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</si>
  <si>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</si>
  <si>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</si>
  <si>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</si>
  <si>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</si>
  <si>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</si>
  <si>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</si>
  <si>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</si>
  <si>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</si>
  <si>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</si>
  <si>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</si>
  <si>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</si>
  <si>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</si>
  <si>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</si>
  <si>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</si>
  <si>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</si>
  <si>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</si>
  <si>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</si>
  <si>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</si>
  <si>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</si>
  <si>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</si>
  <si>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</si>
  <si>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</si>
  <si>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</si>
  <si>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</si>
  <si>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</si>
  <si>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</si>
  <si>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</si>
  <si>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</si>
  <si>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</si>
  <si>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</si>
  <si>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</si>
  <si>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</si>
  <si>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</si>
  <si>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</si>
  <si>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</si>
  <si>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</si>
  <si>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</si>
  <si>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</si>
  <si>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</si>
  <si>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</si>
  <si>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</si>
  <si>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</si>
  <si>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</si>
  <si>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</si>
  <si>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</si>
  <si>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</si>
  <si>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</si>
  <si>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</si>
  <si>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</si>
  <si>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</si>
  <si>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</si>
  <si>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</si>
  <si>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</si>
  <si>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</si>
  <si>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</si>
  <si>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</si>
  <si>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</si>
  <si>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</si>
  <si>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</si>
  <si>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</si>
  <si>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</si>
  <si>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</si>
  <si>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</si>
  <si>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</si>
  <si>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</si>
  <si>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</si>
  <si>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</si>
  <si>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</si>
  <si>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</si>
  <si>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</si>
  <si>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</si>
  <si>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</si>
  <si>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</si>
  <si>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</si>
  <si>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</si>
  <si>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</si>
  <si>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</si>
  <si>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</si>
  <si>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</si>
  <si>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</si>
  <si>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</si>
  <si>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</si>
  <si>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</si>
  <si>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</si>
  <si>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</si>
  <si>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</si>
  <si>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</si>
  <si>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</si>
  <si>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</si>
  <si>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</si>
  <si>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</si>
  <si>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</si>
  <si>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</si>
  <si>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</si>
  <si>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</si>
  <si>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</si>
  <si>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</si>
  <si>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</si>
  <si>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</si>
  <si>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</si>
  <si>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</si>
  <si>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</si>
  <si>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</si>
  <si>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</si>
  <si>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</si>
  <si>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</si>
  <si>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</si>
  <si>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</si>
  <si>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</si>
  <si>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</si>
  <si>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</si>
  <si>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</si>
  <si>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</si>
  <si>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</si>
  <si>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</si>
  <si>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</si>
  <si>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</si>
  <si>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</si>
  <si>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</si>
  <si>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</si>
  <si>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</si>
  <si>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</si>
  <si>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</si>
  <si>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</si>
  <si>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</si>
  <si>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</si>
  <si>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</si>
  <si>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</si>
  <si>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</si>
  <si>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</si>
  <si>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</si>
  <si>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</si>
  <si>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</si>
  <si>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</si>
  <si>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</si>
  <si>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</si>
  <si>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</si>
  <si>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</si>
  <si>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</si>
  <si>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</si>
  <si>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</si>
  <si>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</si>
  <si>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</si>
  <si>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</si>
  <si>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</si>
  <si>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</si>
  <si>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</si>
  <si>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</si>
  <si>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</si>
  <si>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</si>
  <si>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</si>
  <si>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</si>
  <si>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</si>
  <si>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</si>
  <si>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</si>
  <si>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</si>
  <si>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</si>
  <si>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</si>
  <si>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</si>
  <si>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</si>
  <si>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</si>
  <si>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</si>
  <si>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</si>
  <si>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</si>
  <si>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</si>
  <si>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</si>
  <si>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</si>
  <si>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</si>
  <si>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</si>
  <si>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</si>
  <si>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</si>
  <si>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</si>
  <si>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</si>
  <si>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</si>
  <si>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</si>
  <si>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</si>
  <si>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</si>
  <si>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</si>
  <si>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</si>
  <si>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</si>
  <si>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</si>
  <si>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</si>
  <si>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</si>
  <si>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</si>
  <si>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</si>
  <si>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</si>
  <si>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</si>
  <si>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</si>
  <si>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</si>
  <si>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</si>
  <si>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</si>
  <si>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</si>
  <si>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</si>
  <si>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</si>
  <si>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</si>
  <si>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</si>
  <si>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</si>
  <si>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</si>
  <si>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</si>
  <si>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</si>
  <si>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</si>
  <si>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</si>
  <si>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</si>
  <si>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</si>
  <si>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</si>
  <si>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</si>
  <si>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</si>
  <si>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</si>
  <si>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</si>
  <si>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</si>
  <si>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</si>
  <si>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</si>
  <si>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</si>
  <si>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</si>
  <si>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</si>
  <si>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</si>
  <si>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</si>
  <si>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</si>
  <si>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</si>
  <si>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</si>
  <si>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</si>
  <si>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</si>
  <si>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</si>
  <si>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</si>
  <si>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</si>
  <si>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</si>
  <si>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</si>
  <si>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</si>
  <si>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</si>
  <si>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</si>
  <si>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</si>
  <si>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</si>
  <si>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</si>
  <si>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</si>
  <si>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</si>
  <si>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</si>
  <si>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</si>
  <si>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</si>
  <si>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</si>
  <si>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</si>
  <si>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</si>
  <si>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</si>
  <si>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</si>
  <si>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</si>
  <si>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</si>
  <si>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</si>
  <si>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</si>
  <si>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</si>
  <si>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</si>
  <si>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</si>
  <si>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</si>
  <si>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</si>
  <si>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</si>
  <si>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</si>
  <si>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</si>
  <si>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</si>
  <si>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</si>
  <si>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</si>
  <si>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</si>
  <si>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</si>
  <si>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</si>
  <si>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</si>
  <si>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</si>
  <si>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</si>
  <si>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</si>
  <si>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</si>
  <si>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</si>
  <si>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</si>
  <si>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</si>
  <si>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</si>
  <si>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</si>
  <si>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</si>
  <si>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</si>
  <si>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</si>
  <si>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</si>
  <si>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</si>
  <si>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</si>
  <si>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</si>
  <si>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</si>
  <si>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</si>
  <si>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</si>
  <si>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</si>
  <si>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</si>
  <si>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</si>
  <si>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</si>
  <si>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</si>
  <si>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</si>
  <si>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</si>
  <si>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</si>
  <si>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</si>
  <si>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</si>
  <si>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</si>
  <si>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</si>
  <si>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</si>
  <si>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</si>
  <si>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</si>
  <si>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</si>
  <si>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</si>
  <si>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</si>
  <si>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</si>
  <si>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</si>
  <si>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</si>
  <si>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</si>
  <si>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</si>
  <si>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</si>
  <si>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</si>
  <si>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</si>
  <si>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</si>
  <si>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</si>
  <si>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</si>
  <si>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</si>
  <si>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</si>
  <si>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</si>
  <si>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</si>
  <si>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</si>
  <si>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</si>
  <si>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</si>
  <si>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</si>
  <si>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</si>
  <si>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</si>
  <si>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</si>
  <si>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</si>
  <si>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</si>
  <si>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</si>
  <si>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</si>
  <si>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</si>
  <si>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</si>
  <si>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</si>
  <si>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</si>
  <si>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</si>
  <si>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</si>
  <si>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</si>
  <si>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</si>
  <si>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</si>
  <si>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</si>
  <si>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</si>
  <si>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</si>
  <si>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</si>
  <si>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</si>
  <si>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</si>
  <si>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</si>
  <si>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</si>
  <si>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</si>
  <si>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</si>
  <si>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</si>
  <si>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</si>
  <si>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</si>
  <si>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</si>
  <si>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</si>
  <si>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</si>
  <si>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</si>
  <si>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</si>
  <si>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</si>
  <si>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</si>
  <si>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</si>
  <si>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</si>
  <si>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</si>
  <si>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</si>
  <si>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</si>
  <si>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</si>
  <si>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</si>
  <si>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</si>
  <si>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</si>
  <si>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</si>
  <si>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</si>
  <si>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</si>
  <si>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</si>
  <si>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</si>
  <si>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</si>
  <si>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</si>
  <si>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</si>
  <si>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</si>
  <si>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</si>
  <si>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</si>
  <si>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</si>
  <si>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</si>
  <si>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</si>
  <si>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</si>
  <si>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</si>
  <si>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</si>
  <si>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</si>
  <si>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</si>
  <si>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</si>
  <si>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</si>
  <si>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</si>
  <si>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</si>
  <si>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</si>
  <si>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</si>
  <si>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</si>
  <si>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</si>
  <si>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</si>
  <si>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</si>
  <si>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</si>
  <si>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</si>
  <si>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</si>
  <si>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</si>
  <si>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</si>
  <si>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</si>
  <si>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</si>
  <si>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</si>
  <si>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</si>
  <si>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</si>
  <si>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</si>
  <si>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</si>
  <si>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</si>
  <si>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</si>
  <si>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</si>
  <si>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</si>
  <si>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</si>
  <si>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</si>
  <si>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</si>
  <si>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</si>
  <si>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</si>
  <si>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</si>
  <si>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</si>
  <si>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</si>
  <si>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</si>
  <si>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</si>
  <si>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</si>
  <si>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</si>
  <si>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</si>
  <si>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</si>
  <si>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</si>
  <si>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</si>
  <si>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</si>
  <si>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</si>
  <si>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</si>
  <si>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</si>
  <si>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</si>
  <si>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</si>
  <si>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</si>
  <si>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</si>
  <si>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</si>
  <si>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</si>
  <si>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</si>
  <si>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</si>
  <si>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</si>
  <si>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</si>
  <si>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</si>
  <si>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</si>
  <si>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</si>
  <si>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</si>
  <si>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</si>
  <si>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</si>
  <si>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</si>
  <si>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</si>
  <si>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</si>
  <si>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</si>
  <si>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</si>
  <si>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</si>
  <si>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</si>
  <si>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</si>
  <si>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</si>
  <si>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</si>
  <si>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</si>
  <si>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</si>
  <si>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</si>
  <si>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</si>
  <si>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</si>
  <si>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</si>
  <si>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</si>
  <si>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</si>
  <si>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</si>
  <si>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</si>
  <si>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</si>
  <si>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</si>
  <si>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</si>
  <si>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</si>
  <si>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</si>
  <si>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</si>
  <si>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</si>
  <si>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</si>
  <si>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</si>
  <si>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</si>
  <si>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</si>
  <si>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</si>
  <si>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</si>
  <si>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</si>
  <si>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</si>
  <si>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</si>
  <si>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</si>
  <si>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</si>
  <si>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</si>
  <si>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</si>
  <si>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</si>
  <si>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</si>
  <si>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</si>
  <si>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</si>
  <si>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</si>
  <si>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</si>
  <si>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</si>
  <si>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</si>
  <si>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</si>
  <si>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</si>
  <si>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</si>
  <si>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</si>
  <si>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</si>
  <si>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</si>
  <si>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</si>
  <si>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</si>
  <si>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</si>
  <si>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</si>
  <si>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</si>
  <si>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</si>
  <si>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</si>
  <si>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</si>
  <si>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</si>
  <si>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</si>
  <si>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</si>
  <si>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</si>
  <si>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</si>
  <si>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</si>
  <si>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</si>
  <si>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</si>
  <si>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</si>
  <si>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</si>
  <si>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</si>
  <si>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</si>
  <si>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</si>
  <si>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</si>
  <si>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</si>
  <si>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</si>
  <si>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</si>
  <si>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</si>
  <si>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</si>
  <si>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</si>
  <si>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</si>
  <si>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</si>
  <si>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</si>
  <si>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</si>
  <si>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</si>
  <si>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</si>
  <si>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</si>
  <si>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</si>
  <si>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</si>
  <si>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</si>
  <si>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</si>
  <si>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</si>
  <si>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</si>
  <si>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</si>
  <si>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</si>
  <si>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</si>
  <si>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</si>
  <si>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</si>
  <si>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</si>
  <si>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</si>
  <si>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</si>
  <si>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</si>
  <si>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</si>
  <si>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</si>
  <si>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</si>
  <si>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</si>
  <si>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</si>
  <si>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</si>
  <si>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</si>
  <si>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</si>
  <si>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</si>
  <si>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</si>
  <si>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</si>
  <si>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</si>
  <si>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</si>
  <si>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</si>
  <si>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</si>
  <si>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</si>
  <si>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</si>
  <si>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</si>
  <si>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</si>
  <si>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</si>
  <si>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</si>
  <si>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</si>
  <si>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</si>
  <si>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</si>
  <si>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</si>
  <si>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</si>
  <si>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</si>
  <si>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</si>
  <si>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</si>
  <si>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</si>
  <si>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</si>
  <si>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</si>
  <si>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</si>
  <si>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</si>
  <si>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</si>
  <si>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</si>
  <si>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</si>
  <si>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</si>
  <si>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</si>
  <si>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</si>
  <si>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</si>
  <si>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</si>
  <si>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</si>
  <si>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</si>
  <si>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</si>
  <si>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</si>
  <si>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</si>
  <si>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</si>
  <si>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</si>
  <si>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</si>
  <si>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</si>
  <si>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</si>
  <si>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</si>
  <si>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</si>
  <si>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</si>
  <si>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</si>
  <si>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</si>
  <si>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</si>
  <si>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</si>
  <si>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</si>
  <si>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</si>
  <si>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</si>
  <si>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</si>
  <si>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</si>
  <si>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</si>
  <si>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</si>
  <si>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</si>
  <si>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</si>
  <si>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</si>
  <si>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</si>
  <si>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</si>
  <si>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</si>
  <si>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</si>
  <si>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</si>
  <si>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</si>
  <si>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</si>
  <si>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</si>
  <si>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</si>
  <si>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</si>
  <si>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</si>
  <si>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</si>
  <si>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</si>
  <si>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</si>
  <si>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</si>
  <si>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</si>
  <si>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</si>
  <si>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</si>
  <si>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</si>
  <si>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</si>
  <si>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</si>
  <si>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</si>
  <si>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</si>
  <si>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</si>
  <si>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</si>
  <si>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</si>
  <si>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</si>
  <si>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</si>
  <si>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</si>
  <si>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</si>
  <si>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</si>
  <si>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</si>
  <si>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</si>
  <si>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</si>
  <si>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</si>
  <si>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</si>
  <si>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</si>
  <si>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</si>
  <si>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</si>
  <si>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</si>
  <si>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</si>
  <si>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</si>
  <si>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</si>
  <si>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</si>
  <si>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</si>
  <si>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</si>
  <si>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</si>
  <si>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</si>
  <si>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</si>
  <si>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</si>
  <si>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</si>
  <si>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</si>
  <si>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</si>
  <si>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</si>
  <si>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</si>
  <si>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</si>
  <si>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</si>
  <si>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</si>
  <si>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</si>
  <si>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</si>
  <si>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</si>
  <si>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</si>
  <si>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</si>
  <si>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</si>
  <si>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</si>
  <si>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</si>
  <si>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</si>
  <si>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</si>
  <si>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</si>
  <si>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</si>
  <si>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</si>
  <si>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</si>
  <si>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</si>
  <si>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</si>
  <si>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</si>
  <si>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</si>
  <si>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</si>
  <si>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</si>
  <si>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</si>
  <si>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</si>
  <si>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</si>
  <si>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</si>
  <si>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</si>
  <si>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</si>
  <si>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</si>
  <si>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</si>
  <si>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</si>
  <si>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</si>
  <si>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</si>
  <si>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</si>
  <si>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</si>
  <si>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</si>
  <si>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</si>
  <si>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</si>
  <si>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</si>
  <si>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</si>
  <si>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</si>
  <si>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</si>
  <si>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</si>
  <si>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</si>
  <si>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</si>
  <si>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</si>
  <si>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</si>
  <si>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</si>
  <si>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</si>
  <si>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</si>
  <si>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</si>
  <si>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</si>
  <si>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</si>
  <si>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</si>
  <si>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</si>
  <si>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</si>
  <si>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</si>
  <si>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</si>
  <si>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</si>
  <si>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</si>
  <si>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</si>
  <si>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</si>
  <si>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</si>
  <si>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</si>
  <si>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</si>
  <si>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</si>
  <si>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</si>
  <si>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</si>
  <si>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</si>
  <si>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</si>
  <si>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</si>
  <si>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</si>
  <si>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</si>
  <si>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</si>
  <si>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</si>
  <si>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</si>
  <si>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</si>
  <si>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</si>
  <si>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</si>
  <si>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</si>
  <si>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</si>
  <si>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</si>
  <si>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</si>
  <si>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</si>
  <si>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</si>
  <si>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</si>
  <si>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</si>
  <si>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</si>
  <si>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</si>
  <si>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</si>
  <si>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</si>
  <si>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</si>
  <si>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</si>
  <si>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</si>
  <si>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</si>
  <si>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</si>
  <si>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</si>
  <si>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</si>
  <si>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</si>
  <si>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</si>
  <si>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</si>
  <si>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</si>
  <si>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</si>
  <si>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</si>
  <si>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</si>
  <si>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</si>
  <si>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</si>
  <si>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</si>
  <si>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</si>
  <si>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</si>
  <si>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</si>
  <si>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</si>
  <si>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</si>
  <si>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</si>
  <si>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</si>
  <si>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</si>
  <si>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</si>
  <si>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</si>
  <si>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</si>
  <si>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</si>
  <si>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</si>
  <si>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</si>
  <si>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</si>
  <si>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</si>
  <si>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</si>
  <si>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</si>
  <si>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</si>
  <si>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</si>
  <si>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</si>
  <si>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</si>
  <si>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</si>
  <si>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</si>
  <si>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</si>
  <si>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</si>
  <si>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</si>
  <si>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</si>
  <si>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</si>
  <si>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</si>
  <si>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</si>
  <si>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</si>
  <si>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</si>
  <si>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</si>
  <si>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</si>
  <si>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</si>
  <si>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</si>
  <si>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</si>
  <si>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</si>
  <si>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</si>
  <si>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</si>
  <si>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</si>
  <si>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</si>
  <si>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</si>
  <si>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</si>
  <si>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</si>
  <si>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</si>
  <si>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</si>
  <si>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</si>
  <si>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</si>
  <si>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</si>
  <si>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</si>
  <si>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</si>
  <si>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</si>
  <si>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</si>
  <si>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</si>
  <si>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</si>
  <si>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</si>
  <si>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</si>
  <si>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</si>
  <si>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</si>
  <si>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</si>
  <si>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</si>
  <si>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</si>
  <si>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</si>
  <si>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</si>
  <si>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</si>
  <si>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</si>
  <si>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</si>
  <si>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</si>
  <si>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</si>
  <si>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</si>
  <si>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</si>
  <si>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</si>
  <si>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</si>
  <si>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</si>
  <si>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</si>
  <si>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</si>
  <si>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</si>
  <si>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</si>
  <si>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</si>
  <si>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</si>
  <si>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</si>
  <si>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</si>
  <si>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</si>
  <si>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</si>
  <si>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</si>
  <si>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</si>
  <si>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</si>
  <si>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</si>
  <si>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</si>
  <si>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</si>
  <si>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</si>
  <si>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</si>
  <si>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</si>
  <si>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</si>
  <si>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</si>
  <si>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</si>
  <si>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</si>
  <si>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</si>
  <si>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</si>
  <si>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</si>
  <si>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</si>
  <si>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</si>
  <si>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</si>
  <si>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</si>
  <si>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</si>
  <si>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</si>
  <si>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</si>
  <si>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</si>
  <si>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</si>
  <si>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</si>
  <si>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</si>
  <si>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</si>
  <si>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</si>
  <si>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</si>
  <si>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</si>
  <si>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</si>
  <si>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</si>
  <si>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</si>
  <si>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</si>
  <si>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</si>
  <si>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</si>
  <si>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</si>
  <si>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</si>
  <si>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</si>
  <si>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</si>
  <si>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</si>
  <si>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</si>
  <si>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</si>
  <si>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</si>
  <si>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</si>
  <si>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</si>
  <si>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</si>
  <si>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</si>
  <si>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</si>
  <si>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</si>
  <si>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</si>
  <si>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</si>
  <si>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</si>
  <si>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</si>
  <si>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</si>
  <si>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</si>
  <si>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</si>
  <si>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</si>
  <si>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</si>
  <si>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</si>
  <si>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</si>
  <si>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</si>
  <si>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</si>
  <si>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</si>
  <si>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</si>
  <si>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</si>
  <si>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</si>
  <si>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</si>
  <si>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</si>
  <si>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</si>
  <si>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</si>
  <si>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</si>
  <si>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</si>
  <si>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</si>
  <si>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</si>
  <si>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</si>
  <si>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</si>
  <si>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</si>
  <si>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</si>
  <si>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</si>
  <si>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</si>
  <si>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</si>
  <si>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</si>
  <si>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</si>
  <si>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</si>
  <si>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</si>
  <si>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</si>
  <si>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</si>
  <si>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</si>
  <si>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</si>
  <si>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</si>
  <si>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</si>
  <si>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</si>
  <si>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</si>
  <si>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</si>
  <si>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</si>
  <si>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</si>
  <si>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</si>
  <si>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</si>
  <si>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</si>
  <si>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</si>
  <si>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</si>
  <si>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</si>
  <si>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</si>
  <si>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</si>
  <si>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</si>
  <si>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</si>
  <si>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</si>
  <si>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</si>
  <si>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</si>
  <si>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</si>
  <si>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</si>
  <si>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</si>
  <si>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</si>
  <si>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</si>
  <si>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</si>
  <si>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</si>
  <si>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</si>
  <si>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</si>
  <si>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</si>
  <si>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</si>
  <si>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</si>
  <si>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</si>
  <si>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</si>
  <si>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</si>
  <si>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</si>
  <si>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</si>
  <si>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</si>
  <si>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</si>
  <si>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</si>
  <si>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</si>
  <si>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</si>
  <si>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</si>
  <si>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</si>
  <si>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</si>
  <si>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</si>
  <si>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</si>
  <si>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</si>
  <si>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</si>
  <si>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</si>
  <si>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</si>
  <si>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</si>
  <si>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</si>
  <si>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</si>
  <si>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</si>
  <si>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</si>
  <si>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</si>
  <si>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</si>
  <si>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</si>
  <si>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</si>
  <si>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</si>
  <si>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</si>
  <si>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</si>
  <si>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</si>
  <si>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</si>
  <si>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</si>
  <si>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</si>
  <si>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</si>
  <si>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</si>
  <si>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</si>
  <si>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</si>
  <si>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</si>
  <si>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</si>
  <si>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</si>
  <si>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</si>
  <si>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</si>
  <si>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</si>
  <si>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</si>
  <si>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</si>
  <si>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</si>
  <si>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</si>
  <si>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</si>
  <si>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</si>
  <si>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</si>
  <si>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</si>
  <si>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</si>
  <si>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</si>
  <si>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</si>
  <si>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</si>
  <si>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</si>
  <si>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</si>
  <si>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</si>
  <si>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</si>
  <si>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</si>
  <si>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</si>
  <si>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</si>
  <si>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</si>
  <si>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</si>
  <si>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</si>
  <si>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</si>
  <si>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</si>
  <si>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</si>
  <si>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</si>
  <si>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</si>
  <si>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</si>
  <si>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</si>
  <si>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</si>
  <si>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</si>
  <si>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</si>
  <si>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</si>
  <si>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</si>
  <si>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</si>
  <si>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</si>
  <si>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</si>
  <si>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</si>
  <si>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</si>
  <si>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</si>
  <si>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</si>
  <si>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</si>
  <si>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</si>
  <si>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</si>
  <si>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</si>
  <si>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</si>
  <si>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</si>
  <si>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</si>
  <si>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</si>
  <si>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</si>
  <si>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</si>
  <si>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</si>
  <si>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</si>
  <si>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</si>
  <si>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</si>
  <si>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</si>
  <si>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</si>
  <si>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</si>
  <si>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</si>
  <si>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</si>
  <si>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</si>
  <si>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</si>
  <si>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</si>
  <si>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</si>
  <si>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</si>
  <si>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</si>
  <si>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</si>
  <si>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</si>
  <si>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</si>
  <si>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</si>
  <si>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</si>
  <si>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</si>
  <si>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</si>
  <si>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</si>
  <si>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</si>
  <si>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</si>
  <si>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</si>
  <si>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</si>
  <si>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</si>
  <si>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</si>
  <si>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</si>
  <si>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</si>
  <si>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</si>
  <si>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</si>
  <si>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</si>
  <si>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</si>
  <si>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</si>
  <si>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</si>
  <si>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</si>
  <si>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</si>
  <si>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</si>
  <si>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</si>
  <si>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</si>
  <si>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</si>
  <si>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</si>
  <si>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</si>
  <si>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</si>
  <si>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</si>
  <si>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</si>
  <si>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</si>
  <si>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</si>
  <si>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</si>
  <si>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</si>
  <si>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</si>
  <si>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</si>
  <si>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</si>
  <si>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</si>
  <si>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</si>
  <si>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</si>
  <si>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</si>
  <si>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</si>
  <si>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</si>
  <si>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</si>
  <si>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</si>
  <si>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</si>
  <si>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</si>
  <si>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</si>
  <si>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</si>
  <si>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</si>
  <si>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</si>
  <si>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</si>
  <si>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</si>
  <si>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</si>
  <si>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</si>
  <si>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</si>
  <si>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</si>
  <si>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</si>
  <si>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</si>
  <si>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</si>
  <si>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</si>
  <si>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</si>
  <si>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</si>
  <si>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</si>
  <si>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</si>
  <si>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</si>
  <si>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</si>
  <si>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</si>
  <si>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</si>
  <si>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</si>
  <si>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</si>
  <si>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</si>
  <si>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</si>
  <si>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</si>
  <si>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</si>
  <si>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</si>
  <si>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</si>
  <si>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</si>
  <si>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</si>
  <si>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</si>
  <si>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</si>
  <si>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</si>
  <si>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</si>
  <si>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</si>
  <si>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</si>
  <si>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</si>
  <si>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</si>
  <si>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</si>
  <si>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</si>
  <si>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</si>
  <si>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</si>
  <si>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</si>
  <si>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</si>
  <si>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</si>
  <si>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</si>
  <si>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</si>
  <si>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</si>
  <si>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</si>
  <si>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</si>
  <si>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</si>
  <si>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</si>
  <si>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</si>
  <si>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</si>
  <si>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</si>
  <si>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</si>
  <si>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</si>
  <si>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</si>
  <si>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</si>
  <si>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</si>
  <si>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</si>
  <si>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</si>
  <si>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</si>
  <si>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</si>
  <si>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</si>
  <si>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</si>
  <si>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</si>
  <si>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</si>
  <si>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</si>
  <si>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</si>
  <si>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</si>
  <si>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</si>
  <si>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</si>
  <si>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</si>
  <si>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</si>
  <si>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</si>
  <si>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</si>
  <si>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</si>
  <si>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</si>
  <si>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</si>
  <si>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</si>
  <si>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</si>
  <si>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</si>
  <si>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</si>
  <si>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</si>
  <si>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</si>
  <si>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</si>
  <si>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</si>
  <si>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</si>
  <si>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</si>
  <si>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</si>
  <si>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</si>
  <si>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</si>
  <si>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</si>
  <si>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</si>
  <si>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</si>
  <si>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</si>
  <si>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</si>
  <si>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</si>
  <si>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</si>
  <si>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</si>
  <si>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</si>
  <si>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</si>
  <si>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</si>
  <si>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</si>
  <si>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</si>
  <si>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</si>
  <si>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</si>
  <si>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</si>
  <si>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</si>
  <si>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</si>
  <si>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</si>
  <si>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</si>
  <si>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</si>
  <si>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</si>
  <si>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</si>
  <si>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</si>
  <si>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</si>
  <si>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</si>
  <si>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</si>
  <si>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</si>
  <si>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</si>
  <si>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</si>
  <si>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</si>
  <si>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</si>
  <si>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</si>
  <si>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</si>
  <si>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</si>
  <si>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</si>
  <si>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</si>
  <si>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</si>
  <si>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</si>
  <si>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</si>
  <si>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</si>
  <si>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</si>
  <si>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</si>
  <si>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</si>
  <si>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</si>
  <si>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</si>
  <si>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</si>
  <si>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</si>
  <si>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</si>
  <si>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</si>
  <si>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</si>
  <si>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</si>
  <si>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</si>
  <si>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</si>
  <si>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</si>
  <si>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</si>
  <si>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</si>
  <si>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</si>
  <si>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</si>
  <si>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</si>
  <si>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</si>
  <si>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</si>
  <si>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</si>
  <si>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</si>
  <si>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</si>
  <si>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</si>
  <si>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</si>
  <si>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</si>
  <si>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</si>
  <si>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</si>
  <si>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</si>
  <si>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</si>
  <si>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</si>
  <si>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</si>
  <si>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</si>
  <si>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</si>
  <si>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</si>
  <si>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</si>
  <si>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</si>
  <si>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</si>
  <si>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</si>
  <si>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</si>
  <si>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</si>
  <si>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</si>
  <si>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</si>
  <si>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</si>
  <si>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</si>
  <si>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</si>
  <si>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</si>
  <si>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</si>
  <si>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</si>
  <si>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</si>
  <si>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</si>
  <si>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</si>
  <si>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</si>
  <si>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</si>
  <si>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</si>
  <si>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</si>
  <si>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</si>
  <si>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</si>
  <si>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</si>
  <si>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</si>
  <si>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</si>
  <si>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</si>
  <si>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</si>
  <si>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</si>
  <si>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</si>
  <si>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</si>
  <si>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</si>
  <si>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</si>
  <si>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</si>
  <si>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</si>
  <si>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</si>
  <si>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</si>
  <si>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</si>
  <si>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</si>
  <si>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</si>
  <si>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</si>
  <si>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</si>
  <si>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</si>
  <si>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</si>
  <si>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</si>
  <si>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</si>
  <si>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</si>
  <si>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</si>
  <si>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</si>
  <si>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</si>
  <si>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</si>
  <si>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</si>
  <si>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</si>
  <si>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</si>
  <si>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</si>
  <si>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</si>
  <si>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</si>
  <si>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</si>
  <si>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</si>
  <si>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</si>
  <si>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</si>
  <si>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</si>
  <si>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</si>
  <si>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</si>
  <si>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</si>
  <si>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</si>
  <si>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</si>
  <si>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</si>
  <si>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</si>
  <si>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</si>
  <si>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</si>
  <si>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</si>
  <si>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</si>
  <si>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</si>
  <si>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</si>
  <si>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</si>
  <si>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</si>
  <si>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</si>
  <si>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</si>
  <si>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</si>
  <si>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</si>
  <si>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</si>
  <si>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</si>
  <si>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</si>
  <si>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</si>
  <si>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</si>
  <si>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</si>
  <si>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</si>
  <si>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</si>
  <si>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</si>
  <si>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</si>
  <si>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</si>
  <si>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</si>
  <si>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</si>
  <si>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</si>
  <si>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</si>
  <si>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</si>
  <si>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</si>
  <si>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</si>
  <si>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</si>
  <si>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</si>
  <si>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</si>
  <si>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</si>
  <si>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</si>
  <si>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</si>
  <si>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</si>
  <si>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</si>
  <si>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</si>
  <si>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</si>
  <si>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</si>
  <si>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</si>
  <si>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</si>
  <si>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</si>
  <si>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</si>
  <si>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</si>
  <si>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</si>
  <si>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</si>
  <si>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</si>
  <si>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</si>
  <si>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</si>
  <si>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</si>
  <si>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</si>
  <si>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</si>
  <si>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</si>
  <si>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</si>
  <si>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</si>
  <si>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</si>
  <si>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</si>
  <si>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</si>
  <si>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</si>
  <si>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</si>
  <si>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</si>
  <si>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</si>
  <si>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</si>
  <si>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</si>
  <si>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</si>
  <si>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</si>
  <si>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</si>
  <si>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</si>
  <si>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</si>
  <si>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</si>
  <si>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</si>
  <si>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</si>
  <si>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</si>
  <si>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</si>
  <si>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</si>
  <si>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</si>
  <si>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</si>
  <si>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</si>
  <si>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</si>
  <si>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</si>
  <si>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</si>
  <si>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</si>
  <si>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</si>
  <si>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</si>
  <si>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</si>
  <si>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</si>
  <si>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</si>
  <si>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</si>
  <si>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</si>
  <si>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</si>
  <si>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</si>
  <si>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</si>
  <si>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</si>
  <si>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</si>
  <si>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</si>
  <si>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</si>
  <si>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</si>
  <si>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</si>
  <si>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</si>
  <si>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</si>
  <si>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</si>
  <si>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</si>
  <si>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</si>
  <si>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</si>
  <si>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</si>
  <si>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</si>
  <si>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</si>
  <si>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</si>
  <si>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</si>
  <si>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</si>
  <si>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</si>
  <si>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</si>
  <si>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</si>
  <si>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</si>
  <si>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</si>
  <si>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</si>
  <si>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</si>
  <si>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</si>
  <si>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</si>
  <si>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</si>
  <si>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</si>
  <si>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</si>
  <si>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</si>
  <si>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</si>
  <si>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</si>
  <si>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</si>
  <si>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</si>
  <si>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</si>
  <si>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</si>
  <si>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</si>
  <si>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</si>
  <si>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</si>
  <si>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</si>
  <si>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</si>
  <si>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</si>
  <si>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</si>
  <si>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</si>
  <si>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</si>
  <si>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</si>
  <si>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</si>
  <si>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</si>
  <si>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</si>
  <si>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</si>
  <si>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</si>
  <si>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</si>
  <si>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</si>
  <si>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</si>
  <si>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</si>
  <si>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</si>
  <si>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</si>
  <si>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</si>
  <si>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</si>
  <si>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</si>
  <si>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</si>
  <si>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</si>
  <si>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</si>
  <si>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</si>
  <si>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</si>
  <si>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</si>
  <si>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</si>
  <si>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</si>
  <si>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</si>
  <si>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</si>
  <si>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</si>
  <si>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</si>
  <si>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</si>
  <si>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</si>
  <si>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</si>
  <si>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</si>
  <si>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</si>
  <si>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</si>
  <si>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</si>
  <si>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</si>
  <si>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</si>
  <si>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</si>
  <si>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</si>
  <si>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</si>
  <si>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</si>
  <si>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</si>
  <si>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</si>
  <si>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</si>
  <si>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</si>
  <si>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</si>
  <si>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</si>
  <si>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</si>
  <si>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</si>
  <si>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</si>
  <si>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</si>
  <si>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</si>
  <si>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</si>
  <si>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</si>
  <si>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</si>
  <si>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</si>
  <si>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</si>
  <si>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</si>
  <si>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</si>
  <si>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</si>
  <si>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</si>
  <si>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</si>
  <si>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</si>
  <si>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</si>
  <si>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</si>
  <si>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</si>
  <si>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</si>
  <si>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</si>
  <si>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</si>
  <si>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</si>
  <si>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</si>
  <si>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</si>
  <si>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</si>
  <si>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</si>
  <si>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</si>
  <si>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</si>
  <si>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</si>
  <si>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</si>
  <si>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</si>
  <si>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</si>
  <si>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</si>
  <si>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</si>
  <si>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</si>
  <si>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</si>
  <si>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</si>
  <si>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</si>
  <si>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</si>
  <si>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</si>
  <si>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</si>
  <si>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</si>
  <si>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</si>
  <si>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</si>
  <si>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</si>
  <si>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</si>
  <si>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</si>
  <si>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</si>
  <si>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</si>
  <si>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</si>
  <si>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</si>
  <si>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</si>
  <si>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</si>
  <si>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</si>
  <si>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</si>
  <si>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</si>
  <si>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</si>
  <si>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</si>
  <si>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</si>
  <si>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</si>
  <si>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</si>
  <si>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</si>
  <si>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</si>
  <si>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</si>
  <si>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</si>
  <si>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</si>
  <si>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</si>
  <si>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</si>
  <si>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</si>
  <si>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</si>
  <si>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</si>
  <si>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</si>
  <si>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</si>
  <si>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</si>
  <si>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</si>
  <si>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</si>
  <si>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</si>
  <si>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</si>
  <si>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</si>
  <si>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</si>
  <si>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</si>
  <si>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</si>
  <si>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</si>
  <si>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</si>
  <si>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</si>
  <si>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</si>
  <si>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</si>
  <si>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</si>
  <si>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</si>
  <si>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</si>
  <si>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</si>
  <si>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</si>
  <si>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</si>
  <si>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</si>
  <si>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</si>
  <si>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</si>
  <si>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</si>
  <si>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</si>
  <si>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</si>
  <si>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</si>
  <si>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</si>
  <si>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</si>
  <si>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</si>
  <si>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</si>
  <si>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</si>
  <si>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</si>
  <si>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</si>
  <si>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</si>
  <si>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</si>
  <si>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</si>
  <si>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</si>
  <si>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</si>
  <si>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</si>
  <si>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</si>
  <si>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</si>
  <si>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</si>
  <si>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</si>
  <si>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</si>
  <si>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</si>
  <si>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</si>
  <si>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</si>
  <si>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</si>
  <si>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</si>
  <si>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</si>
  <si>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</si>
  <si>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</si>
  <si>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</si>
  <si>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</si>
  <si>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</si>
  <si>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</si>
  <si>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</si>
  <si>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</si>
  <si>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</si>
  <si>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</si>
  <si>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</si>
  <si>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</si>
  <si>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</si>
  <si>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</si>
  <si>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</si>
  <si>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</si>
  <si>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</si>
  <si>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</si>
  <si>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</si>
  <si>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</si>
  <si>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</si>
  <si>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</si>
  <si>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</si>
  <si>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</si>
  <si>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</si>
  <si>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</si>
  <si>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</si>
  <si>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</si>
  <si>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</si>
  <si>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</si>
  <si>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</si>
  <si>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</si>
  <si>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</si>
  <si>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</si>
  <si>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</si>
  <si>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</si>
  <si>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</si>
  <si>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</si>
  <si>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</si>
  <si>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</si>
  <si>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</si>
  <si>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</si>
  <si>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</si>
  <si>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</si>
  <si>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</si>
  <si>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</si>
  <si>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</si>
  <si>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</si>
  <si>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</si>
  <si>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</si>
  <si>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</si>
  <si>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</si>
  <si>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</si>
  <si>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</si>
  <si>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</si>
  <si>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</si>
  <si>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</si>
  <si>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</si>
  <si>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</si>
  <si>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</si>
  <si>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</si>
  <si>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</si>
  <si>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</si>
  <si>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</si>
  <si>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</si>
  <si>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</si>
  <si>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</si>
  <si>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</si>
  <si>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</si>
  <si>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</si>
  <si>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</si>
  <si>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</si>
  <si>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</si>
  <si>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</si>
  <si>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</si>
  <si>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</si>
  <si>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</si>
  <si>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</si>
  <si>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</si>
  <si>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</si>
  <si>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</si>
  <si>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</si>
  <si>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</si>
  <si>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</si>
  <si>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</si>
  <si>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</si>
  <si>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</si>
  <si>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</si>
  <si>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</si>
  <si>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</si>
  <si>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</si>
  <si>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</si>
  <si>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</si>
  <si>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</si>
  <si>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</si>
  <si>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</si>
  <si>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</si>
  <si>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</si>
  <si>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</si>
  <si>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</si>
  <si>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</si>
  <si>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</si>
  <si>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</si>
  <si>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</si>
  <si>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</si>
  <si>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</si>
  <si>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</si>
  <si>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</si>
  <si>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</si>
  <si>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</si>
  <si>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</si>
  <si>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</si>
  <si>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</si>
  <si>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</si>
  <si>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</si>
  <si>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</si>
  <si>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</si>
  <si>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</si>
  <si>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</si>
  <si>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</si>
  <si>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</si>
  <si>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</si>
  <si>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</si>
  <si>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</si>
  <si>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</si>
  <si>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</si>
  <si>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</si>
  <si>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</si>
  <si>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</si>
  <si>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</si>
  <si>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</si>
  <si>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</si>
  <si>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</si>
  <si>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</si>
  <si>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</si>
  <si>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</si>
  <si>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</si>
  <si>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</si>
  <si>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</si>
  <si>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</si>
  <si>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</si>
  <si>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</si>
  <si>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</si>
  <si>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</si>
  <si>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</si>
  <si>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</si>
  <si>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</si>
  <si>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</si>
  <si>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</si>
  <si>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</si>
  <si>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</si>
  <si>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</si>
  <si>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</si>
  <si>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</si>
  <si>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</si>
  <si>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</si>
  <si>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</si>
  <si>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</si>
  <si>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</si>
  <si>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</si>
  <si>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</si>
  <si>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</si>
  <si>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</si>
  <si>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</si>
  <si>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</si>
  <si>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</si>
  <si>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</si>
  <si>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</si>
  <si>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</si>
  <si>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</si>
  <si>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</si>
  <si>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</si>
  <si>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</si>
  <si>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</si>
  <si>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</si>
  <si>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</si>
  <si>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</si>
  <si>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</si>
  <si>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</si>
  <si>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</si>
  <si>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</si>
  <si>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</si>
  <si>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</si>
  <si>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</si>
  <si>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</si>
  <si>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</si>
  <si>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</si>
  <si>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</si>
  <si>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</si>
  <si>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</si>
  <si>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</si>
  <si>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</si>
  <si>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</si>
  <si>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</si>
  <si>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</si>
  <si>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</si>
  <si>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</si>
  <si>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</si>
  <si>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</si>
  <si>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</si>
  <si>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</si>
  <si>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</si>
  <si>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</si>
  <si>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</si>
  <si>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</si>
  <si>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</si>
  <si>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</si>
  <si>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</si>
  <si>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</si>
  <si>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</si>
  <si>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</si>
  <si>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</si>
  <si>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</si>
  <si>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</si>
  <si>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</si>
  <si>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</si>
  <si>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</si>
  <si>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</si>
  <si>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</si>
  <si>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</si>
  <si>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</si>
  <si>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</si>
  <si>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</si>
  <si>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</si>
  <si>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</si>
  <si>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</si>
  <si>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</si>
  <si>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</si>
  <si>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</si>
  <si>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</si>
  <si>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</si>
  <si>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</si>
  <si>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</si>
  <si>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</si>
  <si>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</si>
  <si>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</si>
  <si>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</si>
  <si>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</si>
  <si>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</si>
  <si>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</si>
  <si>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</si>
  <si>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</si>
  <si>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</si>
  <si>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</si>
  <si>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</si>
  <si>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</si>
  <si>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</si>
  <si>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</si>
  <si>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</si>
  <si>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</si>
  <si>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</si>
  <si>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</si>
  <si>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</si>
  <si>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</si>
  <si>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</si>
  <si>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</si>
  <si>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</si>
  <si>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</si>
  <si>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</si>
  <si>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</si>
  <si>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</si>
  <si>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</si>
  <si>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</si>
  <si>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</si>
  <si>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</si>
  <si>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</si>
  <si>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</si>
  <si>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</si>
  <si>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</si>
  <si>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</si>
  <si>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</si>
  <si>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</si>
  <si>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</si>
  <si>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</si>
  <si>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</si>
  <si>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</si>
  <si>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</si>
  <si>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</si>
  <si>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</si>
  <si>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</si>
  <si>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</si>
  <si>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</si>
  <si>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</si>
  <si>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</si>
  <si>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</si>
  <si>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</si>
  <si>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</si>
  <si>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</si>
  <si>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</si>
  <si>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</si>
  <si>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</si>
  <si>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</si>
  <si>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</si>
  <si>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</si>
  <si>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</si>
  <si>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</si>
  <si>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</si>
  <si>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</si>
  <si>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</si>
  <si>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</si>
  <si>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</si>
  <si>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</si>
  <si>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</si>
  <si>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</si>
  <si>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</si>
  <si>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</si>
  <si>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</si>
  <si>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</si>
  <si>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</si>
  <si>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</si>
  <si>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</si>
  <si>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</si>
  <si>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</si>
  <si>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</si>
  <si>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</si>
  <si>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</si>
  <si>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</si>
  <si>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</si>
  <si>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</si>
  <si>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</si>
  <si>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</si>
  <si>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</si>
  <si>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</si>
  <si>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</si>
  <si>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</si>
  <si>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</si>
  <si>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</si>
  <si>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</si>
  <si>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</si>
  <si>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</si>
  <si>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</si>
  <si>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</si>
  <si>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</si>
  <si>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</si>
  <si>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</si>
  <si>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</si>
  <si>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</si>
  <si>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</si>
  <si>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</si>
  <si>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</si>
  <si>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</si>
  <si>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</si>
  <si>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</si>
  <si>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</si>
  <si>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</si>
  <si>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</si>
  <si>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</si>
  <si>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</si>
  <si>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</si>
  <si>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</si>
  <si>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</si>
  <si>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</si>
  <si>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</si>
  <si>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</si>
  <si>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</si>
  <si>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</si>
  <si>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</si>
  <si>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</si>
  <si>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</si>
  <si>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</si>
  <si>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</si>
  <si>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</si>
  <si>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</si>
  <si>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</si>
  <si>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</si>
  <si>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</si>
  <si>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</si>
  <si>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</si>
  <si>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</si>
  <si>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</si>
  <si>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</si>
  <si>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</si>
  <si>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</si>
  <si>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</si>
  <si>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</si>
  <si>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</si>
  <si>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</si>
  <si>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</si>
  <si>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</si>
  <si>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</si>
  <si>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</si>
  <si>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</si>
  <si>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</si>
  <si>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</si>
  <si>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</si>
  <si>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</si>
  <si>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</si>
  <si>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</si>
  <si>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</si>
  <si>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</si>
  <si>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</si>
  <si>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</si>
  <si>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</si>
  <si>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</si>
  <si>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</si>
  <si>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</si>
  <si>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</si>
  <si>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</si>
  <si>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</si>
  <si>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</si>
  <si>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</si>
  <si>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</si>
  <si>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</si>
  <si>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</si>
  <si>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</si>
  <si>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</si>
  <si>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</si>
  <si>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</si>
  <si>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</si>
  <si>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</si>
  <si>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</si>
  <si>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</si>
  <si>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</si>
  <si>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</si>
  <si>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</si>
  <si>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</si>
  <si>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</si>
  <si>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</si>
  <si>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</si>
  <si>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</si>
  <si>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</si>
  <si>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</si>
  <si>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</si>
  <si>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</si>
  <si>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</si>
  <si>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</si>
  <si>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</si>
  <si>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</si>
  <si>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</si>
  <si>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</si>
  <si>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</si>
  <si>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</si>
  <si>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</si>
  <si>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</si>
  <si>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</si>
  <si>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</si>
  <si>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</si>
  <si>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</si>
  <si>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</si>
  <si>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</si>
  <si>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</si>
  <si>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</si>
  <si>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</si>
  <si>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</si>
  <si>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</si>
  <si>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</si>
  <si>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</si>
  <si>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</si>
  <si>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</si>
  <si>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</si>
  <si>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</si>
  <si>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</si>
  <si>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</si>
  <si>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</si>
  <si>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</si>
  <si>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</si>
  <si>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</si>
  <si>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</si>
  <si>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</si>
  <si>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</si>
  <si>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</si>
  <si>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</si>
  <si>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</si>
  <si>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</si>
  <si>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</si>
  <si>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</si>
  <si>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</si>
  <si>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</si>
  <si>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</si>
  <si>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</si>
  <si>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</si>
  <si>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</si>
  <si>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</si>
  <si>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</si>
  <si>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</si>
  <si>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</si>
  <si>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</si>
  <si>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</si>
  <si>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</si>
  <si>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</si>
  <si>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</si>
  <si>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</si>
  <si>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</si>
  <si>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</si>
  <si>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</si>
  <si>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</si>
  <si>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</si>
  <si>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</si>
  <si>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</si>
  <si>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</si>
  <si>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</si>
  <si>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</si>
  <si>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</si>
  <si>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</si>
  <si>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</si>
  <si>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</si>
  <si>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</si>
  <si>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</si>
  <si>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</si>
  <si>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</si>
  <si>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</si>
  <si>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</si>
  <si>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</si>
  <si>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</si>
  <si>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</si>
  <si>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</si>
  <si>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</si>
  <si>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</si>
  <si>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</si>
  <si>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</si>
  <si>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</si>
  <si>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</si>
  <si>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</si>
  <si>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</si>
  <si>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</si>
  <si>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</si>
  <si>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</si>
  <si>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</si>
  <si>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</si>
  <si>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</si>
  <si>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</si>
  <si>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</si>
  <si>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</si>
  <si>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</si>
  <si>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</si>
  <si>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</si>
  <si>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</si>
  <si>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</si>
  <si>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</si>
  <si>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</si>
  <si>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</si>
  <si>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</si>
  <si>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</si>
  <si>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</si>
  <si>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</si>
  <si>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</si>
  <si>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</si>
  <si>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</si>
  <si>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</si>
  <si>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</si>
  <si>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</si>
  <si>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</si>
  <si>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</si>
  <si>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</si>
  <si>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</si>
  <si>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</si>
  <si>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</si>
  <si>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</si>
  <si>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</si>
  <si>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</si>
  <si>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</si>
  <si>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</si>
  <si>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</si>
  <si>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</si>
  <si>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</si>
  <si>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</si>
  <si>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</si>
  <si>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</si>
  <si>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</si>
  <si>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</si>
  <si>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</si>
  <si>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</si>
  <si>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</si>
  <si>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</si>
  <si>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</si>
  <si>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</si>
  <si>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</si>
  <si>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</si>
  <si>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</si>
  <si>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</si>
  <si>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</si>
  <si>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</si>
  <si>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</si>
  <si>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</si>
  <si>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</si>
  <si>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</si>
  <si>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</si>
  <si>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</si>
  <si>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</si>
  <si>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</si>
  <si>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</si>
  <si>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</si>
  <si>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</si>
  <si>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</si>
  <si>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</si>
  <si>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</si>
  <si>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</si>
  <si>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</si>
  <si>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</si>
  <si>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</si>
  <si>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</si>
  <si>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</si>
  <si>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</si>
  <si>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</si>
  <si>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</si>
  <si>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</si>
  <si>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</si>
  <si>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</si>
  <si>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</si>
  <si>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</si>
  <si>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</si>
  <si>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</si>
  <si>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</si>
  <si>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</si>
  <si>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</si>
  <si>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</si>
  <si>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</si>
  <si>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</si>
  <si>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</si>
  <si>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</si>
  <si>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</si>
  <si>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</si>
  <si>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</si>
  <si>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</si>
  <si>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</si>
  <si>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</si>
  <si>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</si>
  <si>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</si>
  <si>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</si>
  <si>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</si>
  <si>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</si>
  <si>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</si>
  <si>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</si>
  <si>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</si>
  <si>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</si>
  <si>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</si>
  <si>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</si>
  <si>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</si>
  <si>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</si>
  <si>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</si>
  <si>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</si>
  <si>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</si>
  <si>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</si>
  <si>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</si>
  <si>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</si>
  <si>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</si>
  <si>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</si>
  <si>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</si>
  <si>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</si>
  <si>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</si>
  <si>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</si>
  <si>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</si>
  <si>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</si>
  <si>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</si>
  <si>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</si>
  <si>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</si>
  <si>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</si>
  <si>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</si>
  <si>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</si>
  <si>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</si>
  <si>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</si>
  <si>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</si>
  <si>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</si>
  <si>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</si>
  <si>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</si>
  <si>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</si>
  <si>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</si>
  <si>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</si>
  <si>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</si>
  <si>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</si>
  <si>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</si>
  <si>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</si>
  <si>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</si>
  <si>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</si>
  <si>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</si>
  <si>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</si>
  <si>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</si>
  <si>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</si>
  <si>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</si>
  <si>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</si>
  <si>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</si>
  <si>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</si>
  <si>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</si>
  <si>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</si>
  <si>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</si>
  <si>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</si>
  <si>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</si>
  <si>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</si>
  <si>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</si>
  <si>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</si>
  <si>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</si>
  <si>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</si>
  <si>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</si>
  <si>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</si>
  <si>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</si>
  <si>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</si>
  <si>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</si>
  <si>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</si>
  <si>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</si>
  <si>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</si>
  <si>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</si>
  <si>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</si>
  <si>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</si>
  <si>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</si>
  <si>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</si>
  <si>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</si>
  <si>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</si>
  <si>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</si>
  <si>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</si>
  <si>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</si>
  <si>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</si>
  <si>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</si>
  <si>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</si>
  <si>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</si>
  <si>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</si>
  <si>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</si>
  <si>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</si>
  <si>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</si>
  <si>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</si>
  <si>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</si>
  <si>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</si>
  <si>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</si>
  <si>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</si>
  <si>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</si>
  <si>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</si>
  <si>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</si>
  <si>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</si>
  <si>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</si>
  <si>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</si>
  <si>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</si>
  <si>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</si>
  <si>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</si>
  <si>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</si>
  <si>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</si>
  <si>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</si>
  <si>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</si>
  <si>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</si>
  <si>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</si>
  <si>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</si>
  <si>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</si>
  <si>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</si>
  <si>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</si>
  <si>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</si>
  <si>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</si>
  <si>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</si>
  <si>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</si>
  <si>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</si>
  <si>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</si>
  <si>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</si>
  <si>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</si>
  <si>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</si>
  <si>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</si>
  <si>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</si>
  <si>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</si>
  <si>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</si>
  <si>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</si>
  <si>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</si>
  <si>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</si>
  <si>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</si>
  <si>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</si>
  <si>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</si>
  <si>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</si>
  <si>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</si>
  <si>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</si>
  <si>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</si>
  <si>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</si>
  <si>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</si>
  <si>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</si>
  <si>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</si>
  <si>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</si>
  <si>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</si>
  <si>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</si>
  <si>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</si>
  <si>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</si>
  <si>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</si>
  <si>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</si>
  <si>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</si>
  <si>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</si>
  <si>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</si>
  <si>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</si>
  <si>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</si>
  <si>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</si>
  <si>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</si>
  <si>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</si>
  <si>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</si>
  <si>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</si>
  <si>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</si>
  <si>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</si>
  <si>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</si>
  <si>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</si>
  <si>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</si>
  <si>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</si>
  <si>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</si>
  <si>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</si>
  <si>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</si>
  <si>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</si>
  <si>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</si>
  <si>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</si>
  <si>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</si>
  <si>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</si>
  <si>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</si>
  <si>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</si>
  <si>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</si>
  <si>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</si>
  <si>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</si>
  <si>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</si>
  <si>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</si>
  <si>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</si>
  <si>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</si>
  <si>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</si>
  <si>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</si>
  <si>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</si>
  <si>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</si>
  <si>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</si>
  <si>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</si>
  <si>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</si>
  <si>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</si>
  <si>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</si>
  <si>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</si>
  <si>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</si>
  <si>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</si>
  <si>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</si>
  <si>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</si>
  <si>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</si>
  <si>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</si>
  <si>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</si>
  <si>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</si>
  <si>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</si>
  <si>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</si>
  <si>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</si>
  <si>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</si>
  <si>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</si>
  <si>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</si>
  <si>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</si>
  <si>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</si>
  <si>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</si>
  <si>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</si>
  <si>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</si>
  <si>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</si>
  <si>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</si>
  <si>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</si>
  <si>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</si>
  <si>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</si>
  <si>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</si>
  <si>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</si>
  <si>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</si>
  <si>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</si>
  <si>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</si>
  <si>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</si>
  <si>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</si>
  <si>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</si>
  <si>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</si>
  <si>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</si>
  <si>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</si>
  <si>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</si>
  <si>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</si>
  <si>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</si>
  <si>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</si>
  <si>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</si>
  <si>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</si>
  <si>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</si>
  <si>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</si>
  <si>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</si>
  <si>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</si>
  <si>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</si>
  <si>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</si>
  <si>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</si>
  <si>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</si>
  <si>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</si>
  <si>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</si>
  <si>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</si>
  <si>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</si>
  <si>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</si>
  <si>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</si>
  <si>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</si>
  <si>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</si>
  <si>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</si>
  <si>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</si>
  <si>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</si>
  <si>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</si>
  <si>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</si>
  <si>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</si>
  <si>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</si>
  <si>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</si>
  <si>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</si>
  <si>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</si>
  <si>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</si>
  <si>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</si>
  <si>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</si>
  <si>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</si>
  <si>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</si>
  <si>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</si>
  <si>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</si>
  <si>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</si>
  <si>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</si>
  <si>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</si>
  <si>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</si>
  <si>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</si>
  <si>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</si>
  <si>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</si>
  <si>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</si>
  <si>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</si>
  <si>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</si>
  <si>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</si>
  <si>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</si>
  <si>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</si>
  <si>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</si>
  <si>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</si>
  <si>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</si>
  <si>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</si>
  <si>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</si>
  <si>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</si>
  <si>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</si>
  <si>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</si>
  <si>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</si>
  <si>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</si>
  <si>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</si>
  <si>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</si>
  <si>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</si>
  <si>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</si>
  <si>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</si>
  <si>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</si>
  <si>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</si>
  <si>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</si>
  <si>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</si>
  <si>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</si>
  <si>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</si>
  <si>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</si>
  <si>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</si>
  <si>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</si>
  <si>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</si>
  <si>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</si>
  <si>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</si>
  <si>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</si>
  <si>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</si>
  <si>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</si>
  <si>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</si>
  <si>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</si>
  <si>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</si>
  <si>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</si>
  <si>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</si>
  <si>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</si>
  <si>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</si>
  <si>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</si>
  <si>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</si>
  <si>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</si>
  <si>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</si>
  <si>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</si>
  <si>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</si>
  <si>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</si>
  <si>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</si>
  <si>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</si>
  <si>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</si>
  <si>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</si>
  <si>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</si>
  <si>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</si>
  <si>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</si>
  <si>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</si>
  <si>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</si>
  <si>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</si>
  <si>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</si>
  <si>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</si>
  <si>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</si>
  <si>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</si>
  <si>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</si>
  <si>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</si>
  <si>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</si>
  <si>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</si>
  <si>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</si>
  <si>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</si>
  <si>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</si>
  <si>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</si>
  <si>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</si>
  <si>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</si>
  <si>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</si>
  <si>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</si>
  <si>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</si>
  <si>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</si>
  <si>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</si>
  <si>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</si>
  <si>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</si>
  <si>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</si>
  <si>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</si>
  <si>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</si>
  <si>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</si>
  <si>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</si>
  <si>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</si>
  <si>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</si>
  <si>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</si>
  <si>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</si>
  <si>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</si>
  <si>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</si>
  <si>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</si>
  <si>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</si>
  <si>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</si>
  <si>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</si>
  <si>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</si>
  <si>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</si>
  <si>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</si>
  <si>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</si>
  <si>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</si>
  <si>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</si>
  <si>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</si>
  <si>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</si>
  <si>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</si>
  <si>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</si>
  <si>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</si>
  <si>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</si>
  <si>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</si>
  <si>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</si>
  <si>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</si>
  <si>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</si>
  <si>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</si>
  <si>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</si>
  <si>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</si>
  <si>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</si>
  <si>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</si>
  <si>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</si>
  <si>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</si>
  <si>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</si>
  <si>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</si>
  <si>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</si>
  <si>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</si>
  <si>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</si>
  <si>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</si>
  <si>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</si>
  <si>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</si>
  <si>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</si>
  <si>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</si>
  <si>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</si>
  <si>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</si>
  <si>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</si>
  <si>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</si>
  <si>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</si>
  <si>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</si>
  <si>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</si>
  <si>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</si>
  <si>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</si>
  <si>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</si>
  <si>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</si>
  <si>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</si>
  <si>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</si>
  <si>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</si>
  <si>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</si>
  <si>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</si>
  <si>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</si>
  <si>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</si>
  <si>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</si>
  <si>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</si>
  <si>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</si>
  <si>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</si>
  <si>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</si>
  <si>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</si>
  <si>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</si>
  <si>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</si>
  <si>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</si>
  <si>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</si>
  <si>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</si>
  <si>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</si>
  <si>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</si>
  <si>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</si>
  <si>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</si>
  <si>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</si>
  <si>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</si>
  <si>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</si>
  <si>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</si>
  <si>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</si>
  <si>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</si>
  <si>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</si>
  <si>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</si>
  <si>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</si>
  <si>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</si>
  <si>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</si>
  <si>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</si>
  <si>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</si>
  <si>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</si>
  <si>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</si>
  <si>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</si>
  <si>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</si>
  <si>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</si>
  <si>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</si>
  <si>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</si>
  <si>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</si>
  <si>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</si>
  <si>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</si>
  <si>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</si>
  <si>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</si>
  <si>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</si>
  <si>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</si>
  <si>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</si>
  <si>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</si>
  <si>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</si>
  <si>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</si>
  <si>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</si>
  <si>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</si>
  <si>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</si>
  <si>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</si>
  <si>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</si>
  <si>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</si>
  <si>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</si>
  <si>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</si>
  <si>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</si>
  <si>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</si>
  <si>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</si>
  <si>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</si>
  <si>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</si>
  <si>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</si>
  <si>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</si>
  <si>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</si>
  <si>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</si>
  <si>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</si>
  <si>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</si>
  <si>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</si>
  <si>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</si>
  <si>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</si>
  <si>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</si>
  <si>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</si>
  <si>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</si>
  <si>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</si>
  <si>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</si>
  <si>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</si>
  <si>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</si>
  <si>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</si>
  <si>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</si>
  <si>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</si>
  <si>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</si>
  <si>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</si>
  <si>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</si>
  <si>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</si>
  <si>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</si>
  <si>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</si>
  <si>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</si>
  <si>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</si>
  <si>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</si>
  <si>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</si>
  <si>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</si>
  <si>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</si>
  <si>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</si>
  <si>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</si>
  <si>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</si>
  <si>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</si>
  <si>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</si>
  <si>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</si>
  <si>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</si>
  <si>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</si>
  <si>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</si>
  <si>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</si>
  <si>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</si>
  <si>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</si>
  <si>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</si>
  <si>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</si>
  <si>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</si>
  <si>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</si>
  <si>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</si>
  <si>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</si>
  <si>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</si>
  <si>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</si>
  <si>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</si>
  <si>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</si>
  <si>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</si>
  <si>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</si>
  <si>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</si>
  <si>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</si>
  <si>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</si>
  <si>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</si>
  <si>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</si>
  <si>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</si>
  <si>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</si>
  <si>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</si>
  <si>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</si>
  <si>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</si>
  <si>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</si>
  <si>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</si>
  <si>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</si>
  <si>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</si>
  <si>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</si>
  <si>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</si>
  <si>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</si>
  <si>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</si>
  <si>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</si>
  <si>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</si>
  <si>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</si>
  <si>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</si>
  <si>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</si>
  <si>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</si>
  <si>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</si>
  <si>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</si>
  <si>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</si>
  <si>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</si>
  <si>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</si>
  <si>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</si>
  <si>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</si>
  <si>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</si>
  <si>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</si>
  <si>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</si>
  <si>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</si>
  <si>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</si>
  <si>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</si>
  <si>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</si>
  <si>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</si>
  <si>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</si>
  <si>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</si>
  <si>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</si>
  <si>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</si>
  <si>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</si>
  <si>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</si>
  <si>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</si>
  <si>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</si>
  <si>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</si>
  <si>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</si>
  <si>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</si>
  <si>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</si>
  <si>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</si>
  <si>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</si>
  <si>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</si>
  <si>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</si>
  <si>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</si>
  <si>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</si>
  <si>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</si>
  <si>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</si>
  <si>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</si>
  <si>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</si>
  <si>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</si>
  <si>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</si>
  <si>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</si>
  <si>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</si>
  <si>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</si>
  <si>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</si>
  <si>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</si>
  <si>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</si>
  <si>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</si>
  <si>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</si>
  <si>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</si>
  <si>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</si>
  <si>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</si>
  <si>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</si>
  <si>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</si>
  <si>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</si>
  <si>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</si>
  <si>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</si>
  <si>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</si>
  <si>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</si>
  <si>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</si>
  <si>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</si>
  <si>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</si>
  <si>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</si>
  <si>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</si>
  <si>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</si>
  <si>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</si>
  <si>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</si>
  <si>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</si>
  <si>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</si>
  <si>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</si>
  <si>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</si>
  <si>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</si>
  <si>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</si>
  <si>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</si>
  <si>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</si>
  <si>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</si>
  <si>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</si>
  <si>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</si>
  <si>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</si>
  <si>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</si>
  <si>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</si>
  <si>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</si>
  <si>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</si>
  <si>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</si>
  <si>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</si>
  <si>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</si>
  <si>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</si>
  <si>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</si>
  <si>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</si>
  <si>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</si>
  <si>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</si>
  <si>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</si>
  <si>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</si>
  <si>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</si>
  <si>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</si>
  <si>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</si>
  <si>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</si>
  <si>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</si>
  <si>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</si>
  <si>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</si>
  <si>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</si>
  <si>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</si>
  <si>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</si>
  <si>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</si>
  <si>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</si>
  <si>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</si>
  <si>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</si>
  <si>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</si>
  <si>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</si>
  <si>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</si>
  <si>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</si>
  <si>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</si>
  <si>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</si>
  <si>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</si>
  <si>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</si>
  <si>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</si>
  <si>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</si>
  <si>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</si>
  <si>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</si>
  <si>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</si>
  <si>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</si>
  <si>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</si>
  <si>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</si>
  <si>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</si>
  <si>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</si>
  <si>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</si>
  <si>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</si>
  <si>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</si>
  <si>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</si>
  <si>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</si>
  <si>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</si>
  <si>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</si>
  <si>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</si>
  <si>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</si>
  <si>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</si>
  <si>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</si>
  <si>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</si>
  <si>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</si>
  <si>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</si>
  <si>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</si>
  <si>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</si>
  <si>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</si>
  <si>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</si>
  <si>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</si>
  <si>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</si>
  <si>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</si>
  <si>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</si>
  <si>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</si>
  <si>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</si>
  <si>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</si>
  <si>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</si>
  <si>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</si>
  <si>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</si>
  <si>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</si>
  <si>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</si>
  <si>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</si>
  <si>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</si>
  <si>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</si>
  <si>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</si>
  <si>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</si>
  <si>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</si>
  <si>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</si>
  <si>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</si>
  <si>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</si>
  <si>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</si>
  <si>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</si>
  <si>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</si>
  <si>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</si>
  <si>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</si>
  <si>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</si>
  <si>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</si>
  <si>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</si>
  <si>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</si>
  <si>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</si>
  <si>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</si>
  <si>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</si>
  <si>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</si>
  <si>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</si>
  <si>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</si>
  <si>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</si>
  <si>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</si>
  <si>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</si>
  <si>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</si>
  <si>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</si>
  <si>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</si>
  <si>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</si>
  <si>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</si>
  <si>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</si>
  <si>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</si>
  <si>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</si>
  <si>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</si>
  <si>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</si>
  <si>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</si>
  <si>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</si>
  <si>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</si>
  <si>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</si>
  <si>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</si>
  <si>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</si>
  <si>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</si>
  <si>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</si>
  <si>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</si>
  <si>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</si>
  <si>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</si>
  <si>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</si>
  <si>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</si>
  <si>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</si>
  <si>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</si>
  <si>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</si>
  <si>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</si>
  <si>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</si>
  <si>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</si>
  <si>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</si>
  <si>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</si>
  <si>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</si>
  <si>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</si>
  <si>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</si>
  <si>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</si>
  <si>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</si>
  <si>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</si>
  <si>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</si>
  <si>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</si>
  <si>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</si>
  <si>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</si>
  <si>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</si>
  <si>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</si>
  <si>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</si>
  <si>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</si>
  <si>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</si>
  <si>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</si>
  <si>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</si>
  <si>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</si>
  <si>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</si>
  <si>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</si>
  <si>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</si>
  <si>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</si>
  <si>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</si>
  <si>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</si>
  <si>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</si>
  <si>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</si>
  <si>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</si>
  <si>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</si>
  <si>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</si>
  <si>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</si>
  <si>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</si>
  <si>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</si>
  <si>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</si>
  <si>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</si>
  <si>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</si>
  <si>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</si>
  <si>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</si>
  <si>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</si>
  <si>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</si>
  <si>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</si>
  <si>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</si>
  <si>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</si>
  <si>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</si>
  <si>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</si>
  <si>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</si>
  <si>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</si>
  <si>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</si>
  <si>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</si>
  <si>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</si>
  <si>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</si>
  <si>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</si>
  <si>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</si>
  <si>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</si>
  <si>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</si>
  <si>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</si>
  <si>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</si>
  <si>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</si>
  <si>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</si>
  <si>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</si>
  <si>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</si>
  <si>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</si>
  <si>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</si>
  <si>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</si>
  <si>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</si>
  <si>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</si>
  <si>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</si>
  <si>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</si>
  <si>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</si>
  <si>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</si>
  <si>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</si>
  <si>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</si>
  <si>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</si>
  <si>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</si>
  <si>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</si>
  <si>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</si>
  <si>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</si>
  <si>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</si>
  <si>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</si>
  <si>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</si>
  <si>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</si>
  <si>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</si>
  <si>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</si>
  <si>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</si>
  <si>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</si>
  <si>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</si>
  <si>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</si>
  <si>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</si>
  <si>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</si>
  <si>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</si>
  <si>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</si>
  <si>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</si>
  <si>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</si>
  <si>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</si>
  <si>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</si>
  <si>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</si>
  <si>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</si>
  <si>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</si>
  <si>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</si>
  <si>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</si>
  <si>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</si>
  <si>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</si>
  <si>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</si>
  <si>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</si>
  <si>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</si>
  <si>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</si>
  <si>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</si>
  <si>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</si>
  <si>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</si>
  <si>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</si>
  <si>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</si>
  <si>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</si>
  <si>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</si>
  <si>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</si>
  <si>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</si>
  <si>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</si>
  <si>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</si>
  <si>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</si>
  <si>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</si>
  <si>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</si>
  <si>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</si>
  <si>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</si>
  <si>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</si>
  <si>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</si>
  <si>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</si>
  <si>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</si>
  <si>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</si>
  <si>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</si>
  <si>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</si>
  <si>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</si>
  <si>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</si>
  <si>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</si>
  <si>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</si>
  <si>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</si>
  <si>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</si>
  <si>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</si>
  <si>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</si>
  <si>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</si>
  <si>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</si>
  <si>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</si>
  <si>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</si>
  <si>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</si>
  <si>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</si>
  <si>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</si>
  <si>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</si>
  <si>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</si>
  <si>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</si>
  <si>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</si>
  <si>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</si>
  <si>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</si>
  <si>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</si>
  <si>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</si>
  <si>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</si>
  <si>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</si>
  <si>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</si>
  <si>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</si>
  <si>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</si>
  <si>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</si>
  <si>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</si>
  <si>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</si>
  <si>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</si>
  <si>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</si>
  <si>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</si>
  <si>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</si>
  <si>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</si>
  <si>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</si>
  <si>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</si>
  <si>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</si>
  <si>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</si>
  <si>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</si>
  <si>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</si>
  <si>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</si>
  <si>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</si>
  <si>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</si>
  <si>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</si>
  <si>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</si>
  <si>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</si>
  <si>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</si>
  <si>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</si>
  <si>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</si>
  <si>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</si>
  <si>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</si>
  <si>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</si>
  <si>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</si>
  <si>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</si>
  <si>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</si>
  <si>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</si>
  <si>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</si>
  <si>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</si>
  <si>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</si>
  <si>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</si>
  <si>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</si>
  <si>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</si>
  <si>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</si>
  <si>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</si>
  <si>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</si>
  <si>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</si>
  <si>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</si>
  <si>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</si>
  <si>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</si>
  <si>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</si>
  <si>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</si>
  <si>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</si>
  <si>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</si>
  <si>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</si>
  <si>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</si>
  <si>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</si>
  <si>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</si>
  <si>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</si>
  <si>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</si>
  <si>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</si>
  <si>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</si>
  <si>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</si>
  <si>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</si>
  <si>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</si>
  <si>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</si>
  <si>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</si>
  <si>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</si>
  <si>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</si>
  <si>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</si>
  <si>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</si>
  <si>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</si>
  <si>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</si>
  <si>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</si>
  <si>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</si>
  <si>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</si>
  <si>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</si>
  <si>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</si>
  <si>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</si>
  <si>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</si>
  <si>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</si>
  <si>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</si>
  <si>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</si>
  <si>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</si>
  <si>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</si>
  <si>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</si>
  <si>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</si>
  <si>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</si>
  <si>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</si>
  <si>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</si>
  <si>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</si>
  <si>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</si>
  <si>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</si>
  <si>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</si>
  <si>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</si>
  <si>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</si>
  <si>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</si>
  <si>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</si>
  <si>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</si>
  <si>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</si>
  <si>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</si>
  <si>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</si>
  <si>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</si>
  <si>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</si>
  <si>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</si>
  <si>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</si>
  <si>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</si>
  <si>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</si>
  <si>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</si>
  <si>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</si>
  <si>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</si>
  <si>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</si>
  <si>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</si>
  <si>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</si>
  <si>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</si>
  <si>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</si>
  <si>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</si>
  <si>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</si>
  <si>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</si>
  <si>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</si>
  <si>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</si>
  <si>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</si>
  <si>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</si>
  <si>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</si>
  <si>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</si>
  <si>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</si>
  <si>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</si>
  <si>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</si>
  <si>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</si>
  <si>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</si>
  <si>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</si>
  <si>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</si>
  <si>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</si>
  <si>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</si>
  <si>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</si>
  <si>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</si>
  <si>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</si>
  <si>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</si>
  <si>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</si>
  <si>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</si>
  <si>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</si>
  <si>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</si>
  <si>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</si>
  <si>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</si>
  <si>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</si>
  <si>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</si>
  <si>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</si>
  <si>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</si>
  <si>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</si>
  <si>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</si>
  <si>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</si>
  <si>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</si>
  <si>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</si>
  <si>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</si>
  <si>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</si>
  <si>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</si>
  <si>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</si>
  <si>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</si>
  <si>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</si>
  <si>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</si>
  <si>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</si>
  <si>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</si>
  <si>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</si>
  <si>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</si>
  <si>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</si>
  <si>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</si>
  <si>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</si>
  <si>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</si>
  <si>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</si>
  <si>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</si>
  <si>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</si>
  <si>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</si>
  <si>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</si>
  <si>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</si>
  <si>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</si>
  <si>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</si>
  <si>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</si>
  <si>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</si>
  <si>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</si>
  <si>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</si>
  <si>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</si>
  <si>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</si>
  <si>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</si>
  <si>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</si>
  <si>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</si>
  <si>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</si>
  <si>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</si>
  <si>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</si>
  <si>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</si>
  <si>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</si>
  <si>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</si>
  <si>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</si>
  <si>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</si>
  <si>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</si>
  <si>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</si>
  <si>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</si>
  <si>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</si>
  <si>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</si>
  <si>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</si>
  <si>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</si>
  <si>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</si>
  <si>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</si>
  <si>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</si>
  <si>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</si>
  <si>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</si>
  <si>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</si>
  <si>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</si>
  <si>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</si>
  <si>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</si>
  <si>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</si>
  <si>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</si>
  <si>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</si>
  <si>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</si>
  <si>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</si>
  <si>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</si>
  <si>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</si>
  <si>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</si>
  <si>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</si>
  <si>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</si>
  <si>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</si>
  <si>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</si>
  <si>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</si>
  <si>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</si>
  <si>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</si>
  <si>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</si>
  <si>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</si>
  <si>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</si>
  <si>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</si>
  <si>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</si>
  <si>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</si>
  <si>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</si>
  <si>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</si>
  <si>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</si>
  <si>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</si>
  <si>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</si>
  <si>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</si>
  <si>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</si>
  <si>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</si>
  <si>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</si>
  <si>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</si>
  <si>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</si>
  <si>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</si>
  <si>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</si>
  <si>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</si>
  <si>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</si>
  <si>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</si>
  <si>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</si>
  <si>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</si>
  <si>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</si>
  <si>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</si>
  <si>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</si>
  <si>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</si>
  <si>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</si>
  <si>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</si>
  <si>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</si>
  <si>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</si>
  <si>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</si>
  <si>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</si>
  <si>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</si>
  <si>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</si>
  <si>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</si>
  <si>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</si>
  <si>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</si>
  <si>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</si>
  <si>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</si>
  <si>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</si>
  <si>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</si>
  <si>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</si>
  <si>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</si>
  <si>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</si>
  <si>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</si>
  <si>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</si>
  <si>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</si>
  <si>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</si>
  <si>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</si>
  <si>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</si>
  <si>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</si>
  <si>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</si>
  <si>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</si>
  <si>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</si>
  <si>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</si>
  <si>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</si>
  <si>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</si>
  <si>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</si>
  <si>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</si>
  <si>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</si>
  <si>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</si>
  <si>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</si>
  <si>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</si>
  <si>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</si>
  <si>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</si>
  <si>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</si>
  <si>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</si>
  <si>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</si>
  <si>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</si>
  <si>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</si>
  <si>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</si>
  <si>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</si>
  <si>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</si>
  <si>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</si>
  <si>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</si>
  <si>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</si>
  <si>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</si>
  <si>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</si>
  <si>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</si>
  <si>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</si>
  <si>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</si>
  <si>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</si>
  <si>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</si>
  <si>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</si>
  <si>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</si>
  <si>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</si>
  <si>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</si>
  <si>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</si>
  <si>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</si>
  <si>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</si>
  <si>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</si>
  <si>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</si>
  <si>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</si>
  <si>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</si>
  <si>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</si>
  <si>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</si>
  <si>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</si>
  <si>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</si>
  <si>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</si>
  <si>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</si>
  <si>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</si>
  <si>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</si>
  <si>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</si>
  <si>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</si>
  <si>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</si>
  <si>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</si>
  <si>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</si>
  <si>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</si>
  <si>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</si>
  <si>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</si>
  <si>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</si>
  <si>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</si>
  <si>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</si>
  <si>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</si>
  <si>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</si>
  <si>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</si>
  <si>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</si>
  <si>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</si>
  <si>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</si>
  <si>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</si>
  <si>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</si>
  <si>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</si>
  <si>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</si>
  <si>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</si>
  <si>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</si>
  <si>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</si>
  <si>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</si>
  <si>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</si>
  <si>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</si>
  <si>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</si>
  <si>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</si>
  <si>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</si>
  <si>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</si>
  <si>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</si>
  <si>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</si>
  <si>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</si>
  <si>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</si>
  <si>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</si>
  <si>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</si>
  <si>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</si>
  <si>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</si>
  <si>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</si>
  <si>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</si>
  <si>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</si>
  <si>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</si>
  <si>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</si>
  <si>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</si>
  <si>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</si>
  <si>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</si>
  <si>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</si>
  <si>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</si>
  <si>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</si>
  <si>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</si>
  <si>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</si>
  <si>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</si>
  <si>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</si>
  <si>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</si>
  <si>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</si>
  <si>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</si>
  <si>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</si>
  <si>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</si>
  <si>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</si>
  <si>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</si>
  <si>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</si>
  <si>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</si>
  <si>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</si>
  <si>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</si>
  <si>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</si>
  <si>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</si>
  <si>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</si>
  <si>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</si>
  <si>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</si>
  <si>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</si>
  <si>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</si>
  <si>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</si>
  <si>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</si>
  <si>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</si>
  <si>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</si>
  <si>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</si>
  <si>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</si>
  <si>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</si>
  <si>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</si>
  <si>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</si>
  <si>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</si>
  <si>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</si>
  <si>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</si>
  <si>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</si>
  <si>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</si>
  <si>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</si>
  <si>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</si>
  <si>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</si>
  <si>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</si>
  <si>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</si>
  <si>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</si>
  <si>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</si>
  <si>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</si>
  <si>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</si>
  <si>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</si>
  <si>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</si>
  <si>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</si>
  <si>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</si>
  <si>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</si>
  <si>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</si>
  <si>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</si>
  <si>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</si>
  <si>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</si>
  <si>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</si>
  <si>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</si>
  <si>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</si>
  <si>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</si>
  <si>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</si>
  <si>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</si>
  <si>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</si>
  <si>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</si>
  <si>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</si>
  <si>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</si>
  <si>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</si>
  <si>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</si>
  <si>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</si>
  <si>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</si>
  <si>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</si>
  <si>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</si>
  <si>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</si>
  <si>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</si>
  <si>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</si>
  <si>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</si>
  <si>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</si>
  <si>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</si>
  <si>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</si>
  <si>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</si>
  <si>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</si>
  <si>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</si>
  <si>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</si>
  <si>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</si>
  <si>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</si>
  <si>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</si>
  <si>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</si>
  <si>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</si>
  <si>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</si>
  <si>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</si>
  <si>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</si>
  <si>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</si>
  <si>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</si>
  <si>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</si>
  <si>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</si>
  <si>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</si>
  <si>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</si>
  <si>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</si>
  <si>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</si>
  <si>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</si>
  <si>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</si>
  <si>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</si>
  <si>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</si>
  <si>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</si>
  <si>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</si>
  <si>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</si>
  <si>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</si>
  <si>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</si>
  <si>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</si>
  <si>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</si>
  <si>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</si>
  <si>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</si>
  <si>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</si>
  <si>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</si>
  <si>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</si>
  <si>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</si>
  <si>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</si>
  <si>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</si>
  <si>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</si>
  <si>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</si>
  <si>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</si>
  <si>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</si>
  <si>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</si>
  <si>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</si>
  <si>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</si>
  <si>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</si>
  <si>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</si>
  <si>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</si>
  <si>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</si>
  <si>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</si>
  <si>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</si>
  <si>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</si>
  <si>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</si>
  <si>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</si>
  <si>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</si>
  <si>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</si>
  <si>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</si>
  <si>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</si>
  <si>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</si>
  <si>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</si>
  <si>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</si>
  <si>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</si>
  <si>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</si>
  <si>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</si>
  <si>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</si>
  <si>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</si>
  <si>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</si>
  <si>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</si>
  <si>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</si>
  <si>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</si>
  <si>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</si>
  <si>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</si>
  <si>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</si>
  <si>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</si>
  <si>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</si>
  <si>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</si>
  <si>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</si>
  <si>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</si>
  <si>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</si>
  <si>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</si>
  <si>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</si>
  <si>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</si>
  <si>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</si>
  <si>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</si>
  <si>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</si>
  <si>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</si>
  <si>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</si>
  <si>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</si>
  <si>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</si>
  <si>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</si>
  <si>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</si>
  <si>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</si>
  <si>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</si>
  <si>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</si>
  <si>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</si>
  <si>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</si>
  <si>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</si>
  <si>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</si>
  <si>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</si>
  <si>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</si>
  <si>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</si>
  <si>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</si>
  <si>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</si>
  <si>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</si>
  <si>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</si>
  <si>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</si>
  <si>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</si>
  <si>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</si>
  <si>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</si>
  <si>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</si>
  <si>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</si>
  <si>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</si>
  <si>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</si>
  <si>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</si>
  <si>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</si>
  <si>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</si>
  <si>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</si>
  <si>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</si>
  <si>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</si>
  <si>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</si>
  <si>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</si>
  <si>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</si>
  <si>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</si>
  <si>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</si>
  <si>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</si>
  <si>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</si>
  <si>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</si>
  <si>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</si>
  <si>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</si>
  <si>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</si>
  <si>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</si>
  <si>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</si>
  <si>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</si>
  <si>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</si>
  <si>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</si>
  <si>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</si>
  <si>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</si>
  <si>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</si>
  <si>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</si>
  <si>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</si>
  <si>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</si>
  <si>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</si>
  <si>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</si>
  <si>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</si>
  <si>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</si>
  <si>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</si>
  <si>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</si>
  <si>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</si>
  <si>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</si>
  <si>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</si>
  <si>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</si>
  <si>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</si>
  <si>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</si>
  <si>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</si>
  <si>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</si>
  <si>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</si>
  <si>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</si>
  <si>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</si>
  <si>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</si>
  <si>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</si>
  <si>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</si>
  <si>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</si>
  <si>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</si>
  <si>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</si>
  <si>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</si>
  <si>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</si>
  <si>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</si>
  <si>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</si>
  <si>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</si>
  <si>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</si>
  <si>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</si>
  <si>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</si>
  <si>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</si>
  <si>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</si>
  <si>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</si>
  <si>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</si>
  <si>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</si>
  <si>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</si>
  <si>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</si>
  <si>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</si>
  <si>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</si>
  <si>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</si>
  <si>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</si>
  <si>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</si>
  <si>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</si>
  <si>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</si>
  <si>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</si>
  <si>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</si>
  <si>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</si>
  <si>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</si>
  <si>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</si>
  <si>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</si>
  <si>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</si>
  <si>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</si>
  <si>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</si>
  <si>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</si>
  <si>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</si>
  <si>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</si>
  <si>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</si>
  <si>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</si>
  <si>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</si>
  <si>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</si>
  <si>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</si>
  <si>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</si>
  <si>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</si>
  <si>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</si>
  <si>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</si>
  <si>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</si>
  <si>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</si>
  <si>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</si>
  <si>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</si>
  <si>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</si>
  <si>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</si>
  <si>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</si>
  <si>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</si>
  <si>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</si>
  <si>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</si>
  <si>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</si>
  <si>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</si>
  <si>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</si>
  <si>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</si>
  <si>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</si>
  <si>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</si>
  <si>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</si>
  <si>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</si>
  <si>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</si>
  <si>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</si>
  <si>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</si>
  <si>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</si>
  <si>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</si>
  <si>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</si>
  <si>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</si>
  <si>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</si>
  <si>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</si>
  <si>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</si>
  <si>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</si>
  <si>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</si>
  <si>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</si>
  <si>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</si>
  <si>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</si>
  <si>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</si>
  <si>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</si>
  <si>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</si>
  <si>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</si>
  <si>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</si>
  <si>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</si>
  <si>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</si>
  <si>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</si>
  <si>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</si>
  <si>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</si>
  <si>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</si>
  <si>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</si>
  <si>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</si>
  <si>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</si>
  <si>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</si>
  <si>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</si>
  <si>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</si>
  <si>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</si>
  <si>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</si>
  <si>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</si>
  <si>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</si>
  <si>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</si>
  <si>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</si>
  <si>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</si>
  <si>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</si>
  <si>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</si>
  <si>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</si>
  <si>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</si>
  <si>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</si>
  <si>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</si>
  <si>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</si>
  <si>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</si>
  <si>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</si>
  <si>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</si>
  <si>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</si>
  <si>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</si>
  <si>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</si>
  <si>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</si>
  <si>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</si>
  <si>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</si>
  <si>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</si>
  <si>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</si>
  <si>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</si>
  <si>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</si>
  <si>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</si>
  <si>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</si>
  <si>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</si>
  <si>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</si>
  <si>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</si>
  <si>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</si>
  <si>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</si>
  <si>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</si>
  <si>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</si>
  <si>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</si>
  <si>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</si>
  <si>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</si>
  <si>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</si>
  <si>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</si>
  <si>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</si>
  <si>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</si>
  <si>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</si>
  <si>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</si>
  <si>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</si>
  <si>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</si>
  <si>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</si>
  <si>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</si>
  <si>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</si>
  <si>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</si>
  <si>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</si>
  <si>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</si>
  <si>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</si>
  <si>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</si>
  <si>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</si>
  <si>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</si>
  <si>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</si>
  <si>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</si>
  <si>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</si>
  <si>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</si>
  <si>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</si>
  <si>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</si>
  <si>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</si>
  <si>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</si>
  <si>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</si>
  <si>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</si>
  <si>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</si>
  <si>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</si>
  <si>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</si>
  <si>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</si>
  <si>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</si>
  <si>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</si>
  <si>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</si>
  <si>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</si>
  <si>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</si>
  <si>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</si>
  <si>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</si>
  <si>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</si>
  <si>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</si>
  <si>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</si>
  <si>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</si>
  <si>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</si>
  <si>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</si>
  <si>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</si>
  <si>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</si>
  <si>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</si>
  <si>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</si>
  <si>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</si>
  <si>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</si>
  <si>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</si>
  <si>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</si>
  <si>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</si>
  <si>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</si>
  <si>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</si>
  <si>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</si>
  <si>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</si>
  <si>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</si>
  <si>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</si>
  <si>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</si>
  <si>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</si>
  <si>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</si>
  <si>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</si>
  <si>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</si>
  <si>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</si>
  <si>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</si>
  <si>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</si>
  <si>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</si>
  <si>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</si>
  <si>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</si>
  <si>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</si>
  <si>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</si>
  <si>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</si>
  <si>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</si>
  <si>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</si>
  <si>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</si>
  <si>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</si>
  <si>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</si>
  <si>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</si>
  <si>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</si>
  <si>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</si>
  <si>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</si>
  <si>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</si>
  <si>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</si>
  <si>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</si>
  <si>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</si>
  <si>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</si>
  <si>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</si>
  <si>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</si>
  <si>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</si>
  <si>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</si>
  <si>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</si>
  <si>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</si>
  <si>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</si>
  <si>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</si>
  <si>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</si>
  <si>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</si>
  <si>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</si>
  <si>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</si>
  <si>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</si>
  <si>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</si>
  <si>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</si>
  <si>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</si>
  <si>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</si>
  <si>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</si>
  <si>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</si>
  <si>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</si>
  <si>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</si>
  <si>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</si>
  <si>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</si>
  <si>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</si>
  <si>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</si>
  <si>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</si>
  <si>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</si>
  <si>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</si>
  <si>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</si>
  <si>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</si>
  <si>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</si>
  <si>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</si>
  <si>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</si>
  <si>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</si>
  <si>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</si>
  <si>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</si>
  <si>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</si>
  <si>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</si>
  <si>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</si>
  <si>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</si>
  <si>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</si>
  <si>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</si>
  <si>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</si>
  <si>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</si>
  <si>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</si>
  <si>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</si>
  <si>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</si>
  <si>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</si>
  <si>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</si>
  <si>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</si>
  <si>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</si>
  <si>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</si>
  <si>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</si>
  <si>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</si>
  <si>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</si>
  <si>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</si>
  <si>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</si>
  <si>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</si>
  <si>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</si>
  <si>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</si>
  <si>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</si>
  <si>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</si>
  <si>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</si>
  <si>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</si>
  <si>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</si>
  <si>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</si>
  <si>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</si>
  <si>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</si>
  <si>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</si>
  <si>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</si>
  <si>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</si>
  <si>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</si>
  <si>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</si>
  <si>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</si>
  <si>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</si>
  <si>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</si>
  <si>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</si>
  <si>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</si>
  <si>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</si>
  <si>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</si>
  <si>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</si>
  <si>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</si>
  <si>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</si>
  <si>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</si>
  <si>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</si>
  <si>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</si>
  <si>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</si>
  <si>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</si>
  <si>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</si>
  <si>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</si>
  <si>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</si>
  <si>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</si>
  <si>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</si>
  <si>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</si>
  <si>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</si>
  <si>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</si>
  <si>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</si>
  <si>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</si>
  <si>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</si>
  <si>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</si>
  <si>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</si>
  <si>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</si>
  <si>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</si>
  <si>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</si>
  <si>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</si>
  <si>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</si>
  <si>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</si>
  <si>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</si>
  <si>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</si>
  <si>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</si>
  <si>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</si>
  <si>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</si>
  <si>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</si>
  <si>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</si>
  <si>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</si>
  <si>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</si>
  <si>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</si>
  <si>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</si>
  <si>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</si>
  <si>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</si>
  <si>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</si>
  <si>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</si>
  <si>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</si>
  <si>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</si>
  <si>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</si>
  <si>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</si>
  <si>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</si>
  <si>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</si>
  <si>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</si>
  <si>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</si>
  <si>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</si>
  <si>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</si>
  <si>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</si>
  <si>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</si>
  <si>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</si>
  <si>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</si>
  <si>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</si>
  <si>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</si>
  <si>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</si>
  <si>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</si>
  <si>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</si>
  <si>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</si>
  <si>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</si>
  <si>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</si>
  <si>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</si>
  <si>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</si>
  <si>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</si>
  <si>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</si>
  <si>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</si>
  <si>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</si>
  <si>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</si>
  <si>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</si>
  <si>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</si>
  <si>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</si>
  <si>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</si>
  <si>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</si>
  <si>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</si>
  <si>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</si>
  <si>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</si>
  <si>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</si>
  <si>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</si>
  <si>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</si>
  <si>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</si>
  <si>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</si>
  <si>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</si>
  <si>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</si>
  <si>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</si>
  <si>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</si>
  <si>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</si>
  <si>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</si>
  <si>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</si>
  <si>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</si>
  <si>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</si>
  <si>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</si>
  <si>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</si>
  <si>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</si>
  <si>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</si>
  <si>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</si>
  <si>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</si>
  <si>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</si>
  <si>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</si>
  <si>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</si>
  <si>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</si>
  <si>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</si>
  <si>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</si>
  <si>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</si>
  <si>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</si>
  <si>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</si>
  <si>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</si>
  <si>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</si>
  <si>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</si>
  <si>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</si>
  <si>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</si>
  <si>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</si>
  <si>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</si>
  <si>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</si>
  <si>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</si>
  <si>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</si>
  <si>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</si>
  <si>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</si>
  <si>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</si>
  <si>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</si>
  <si>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</si>
  <si>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</si>
  <si>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</si>
  <si>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</si>
  <si>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</si>
  <si>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</si>
  <si>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</si>
  <si>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</si>
  <si>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</si>
  <si>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</si>
  <si>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</si>
  <si>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</si>
  <si>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</si>
  <si>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</si>
  <si>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</si>
  <si>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</si>
  <si>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</si>
  <si>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</si>
  <si>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</si>
  <si>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</si>
  <si>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</si>
  <si>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</si>
  <si>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</si>
  <si>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</si>
  <si>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</si>
  <si>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</si>
  <si>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</si>
  <si>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</si>
  <si>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</si>
  <si>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</si>
  <si>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</si>
  <si>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</si>
  <si>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</si>
  <si>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</si>
  <si>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</si>
  <si>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</si>
  <si>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</si>
  <si>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</si>
  <si>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</si>
  <si>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</si>
  <si>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</si>
  <si>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</si>
  <si>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</si>
  <si>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</si>
  <si>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</si>
  <si>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</si>
  <si>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</si>
  <si>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</si>
  <si>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</si>
  <si>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</si>
  <si>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</si>
  <si>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</si>
  <si>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</si>
  <si>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</si>
  <si>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</si>
  <si>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</si>
  <si>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</si>
  <si>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</si>
  <si>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</si>
  <si>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</si>
  <si>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</si>
  <si>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</si>
  <si>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</si>
  <si>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</si>
  <si>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</si>
  <si>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</si>
  <si>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</si>
  <si>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</si>
  <si>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</si>
  <si>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</si>
  <si>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</si>
  <si>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</si>
  <si>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</si>
  <si>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</si>
  <si>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</si>
  <si>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</si>
  <si>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</si>
  <si>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</si>
  <si>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</si>
  <si>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</si>
  <si>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</si>
  <si>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</si>
  <si>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</si>
  <si>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</si>
  <si>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</si>
  <si>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</si>
  <si>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</si>
  <si>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</si>
  <si>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</si>
  <si>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</si>
  <si>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</si>
  <si>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</si>
  <si>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</si>
  <si>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</si>
  <si>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</si>
  <si>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</si>
  <si>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</si>
  <si>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</si>
  <si>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</si>
  <si>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</si>
  <si>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</si>
  <si>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</si>
  <si>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</si>
  <si>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</si>
  <si>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</si>
  <si>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</si>
  <si>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</si>
  <si>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</si>
  <si>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</si>
  <si>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</si>
  <si>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</si>
  <si>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</si>
  <si>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</si>
  <si>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</si>
  <si>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</si>
  <si>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</si>
  <si>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</si>
  <si>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</si>
  <si>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</si>
  <si>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</si>
  <si>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</si>
  <si>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</si>
  <si>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</si>
  <si>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</si>
  <si>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</si>
  <si>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</si>
  <si>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</si>
  <si>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</si>
  <si>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</si>
  <si>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</si>
  <si>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</si>
  <si>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</si>
  <si>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</si>
  <si>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</si>
  <si>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</si>
  <si>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</si>
  <si>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</si>
  <si>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</si>
  <si>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</si>
  <si>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</si>
  <si>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</si>
  <si>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</si>
  <si>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</si>
  <si>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</si>
  <si>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</si>
  <si>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</si>
  <si>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</si>
  <si>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</si>
  <si>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</si>
  <si>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</si>
  <si>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</si>
  <si>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</si>
  <si>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</si>
  <si>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</si>
  <si>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</si>
  <si>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</si>
  <si>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</si>
  <si>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</si>
  <si>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</si>
  <si>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</si>
  <si>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</si>
  <si>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</si>
  <si>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</si>
  <si>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</si>
  <si>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</si>
  <si>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</si>
  <si>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</si>
  <si>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</si>
  <si>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</si>
  <si>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</si>
  <si>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</si>
  <si>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</si>
  <si>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</si>
  <si>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</si>
  <si>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</si>
  <si>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</si>
  <si>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</si>
  <si>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</si>
  <si>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</si>
  <si>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</si>
  <si>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</si>
  <si>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</si>
  <si>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</si>
  <si>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</si>
  <si>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</si>
  <si>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</si>
  <si>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</si>
  <si>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</si>
  <si>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</si>
  <si>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</si>
  <si>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</si>
  <si>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</si>
  <si>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</si>
  <si>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</si>
  <si>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</si>
  <si>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</si>
  <si>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</si>
  <si>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</si>
  <si>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</si>
  <si>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</si>
  <si>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</si>
  <si>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</si>
  <si>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</si>
  <si>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</si>
  <si>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</si>
  <si>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</si>
  <si>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</si>
  <si>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</si>
  <si>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</si>
  <si>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</si>
  <si>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</si>
  <si>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</si>
  <si>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</si>
  <si>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</si>
  <si>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</si>
  <si>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</si>
  <si>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</si>
  <si>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</si>
  <si>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</si>
  <si>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</si>
  <si>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</si>
  <si>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</si>
  <si>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</si>
  <si>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</si>
  <si>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</si>
  <si>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</si>
  <si>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</si>
  <si>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</si>
  <si>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</si>
  <si>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</si>
  <si>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</si>
  <si>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</si>
  <si>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</si>
  <si>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</si>
  <si>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</si>
  <si>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</si>
  <si>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</si>
  <si>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</si>
  <si>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</si>
  <si>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</si>
  <si>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</si>
  <si>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</si>
  <si>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</si>
  <si>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</si>
  <si>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</si>
  <si>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</si>
  <si>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</si>
  <si>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</si>
  <si>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</si>
  <si>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</si>
  <si>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</si>
  <si>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</si>
  <si>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</si>
  <si>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</si>
  <si>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</si>
  <si>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</si>
  <si>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</si>
  <si>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</si>
  <si>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</si>
  <si>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</si>
  <si>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</si>
  <si>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</si>
  <si>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</si>
  <si>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</si>
  <si>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</si>
  <si>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</si>
  <si>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</si>
  <si>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</si>
  <si>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</si>
  <si>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</si>
  <si>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</si>
  <si>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</si>
  <si>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</si>
  <si>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</si>
  <si>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</si>
  <si>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</si>
  <si>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</si>
  <si>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</si>
  <si>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</si>
  <si>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</si>
  <si>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</si>
  <si>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</si>
  <si>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</si>
  <si>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</si>
  <si>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</si>
  <si>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</si>
  <si>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</si>
  <si>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</si>
  <si>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</si>
  <si>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</si>
  <si>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</si>
  <si>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</si>
  <si>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</si>
  <si>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</si>
  <si>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</si>
  <si>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</si>
  <si>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</si>
  <si>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</si>
  <si>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</si>
  <si>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</si>
  <si>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</si>
  <si>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</si>
  <si>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</si>
  <si>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</si>
  <si>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</si>
  <si>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</si>
  <si>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</si>
  <si>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</si>
  <si>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</si>
  <si>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</si>
  <si>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</si>
  <si>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</si>
  <si>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</si>
  <si>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</si>
  <si>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</si>
  <si>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</si>
  <si>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</si>
  <si>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</si>
  <si>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</si>
  <si>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</si>
  <si>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</si>
  <si>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</si>
  <si>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</si>
  <si>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</si>
  <si>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</si>
  <si>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</si>
  <si>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</si>
  <si>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</si>
  <si>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</si>
  <si>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</si>
  <si>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</si>
  <si>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</si>
  <si>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</si>
  <si>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</si>
  <si>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</si>
  <si>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</si>
  <si>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</si>
  <si>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</si>
  <si>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</si>
  <si>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</si>
  <si>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</si>
  <si>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</si>
  <si>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</si>
  <si>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</si>
  <si>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</si>
  <si>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</si>
  <si>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</si>
  <si>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</si>
  <si>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</si>
  <si>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</si>
  <si>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</si>
  <si>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</si>
  <si>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</si>
  <si>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</si>
  <si>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</si>
  <si>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</si>
  <si>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</si>
  <si>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</si>
  <si>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</si>
  <si>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</si>
  <si>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</si>
  <si>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</si>
  <si>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</si>
  <si>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</si>
  <si>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</si>
  <si>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</si>
  <si>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</si>
  <si>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</si>
  <si>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</si>
  <si>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</si>
  <si>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</si>
  <si>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</si>
  <si>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</si>
  <si>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</si>
  <si>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</si>
  <si>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</si>
  <si>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</si>
  <si>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</si>
  <si>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</si>
  <si>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</si>
  <si>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</si>
  <si>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</si>
  <si>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</si>
  <si>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</si>
  <si>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</si>
  <si>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</si>
  <si>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</si>
  <si>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</si>
  <si>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</si>
  <si>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</si>
  <si>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</si>
  <si>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</si>
  <si>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</si>
  <si>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</si>
  <si>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</si>
  <si>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</si>
  <si>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</si>
  <si>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</si>
  <si>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</si>
  <si>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</si>
  <si>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</si>
  <si>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</si>
  <si>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</si>
  <si>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</si>
  <si>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</si>
  <si>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</si>
  <si>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</si>
  <si>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</si>
  <si>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</si>
  <si>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</si>
  <si>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</si>
  <si>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</si>
  <si>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</si>
  <si>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</si>
  <si>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</si>
  <si>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</si>
  <si>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</si>
  <si>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</si>
  <si>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</si>
  <si>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</si>
  <si>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</si>
  <si>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</si>
  <si>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</si>
  <si>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</si>
  <si>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</si>
  <si>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</si>
  <si>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</si>
  <si>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</si>
  <si>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</si>
  <si>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</si>
  <si>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</si>
  <si>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</si>
  <si>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</si>
  <si>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</si>
  <si>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</si>
  <si>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</si>
  <si>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</si>
  <si>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</si>
  <si>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</si>
  <si>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</si>
  <si>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</si>
  <si>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</si>
  <si>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</si>
  <si>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</si>
  <si>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</si>
  <si>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</si>
  <si>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</si>
  <si>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</si>
  <si>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</si>
  <si>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</si>
  <si>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</si>
  <si>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</si>
  <si>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</si>
  <si>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</si>
  <si>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</si>
  <si>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</si>
  <si>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</si>
  <si>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</si>
  <si>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</si>
  <si>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</si>
  <si>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</si>
  <si>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</si>
  <si>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</si>
  <si>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</si>
  <si>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</si>
  <si>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</si>
  <si>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</si>
  <si>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</si>
  <si>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</si>
  <si>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</si>
  <si>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</si>
  <si>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</si>
  <si>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</si>
  <si>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</si>
  <si>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</si>
  <si>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</si>
  <si>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</si>
  <si>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</si>
  <si>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</si>
  <si>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</si>
  <si>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</si>
  <si>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</si>
  <si>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</si>
  <si>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</si>
  <si>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</si>
  <si>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</si>
  <si>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</si>
  <si>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</si>
  <si>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</si>
  <si>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</si>
  <si>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</si>
  <si>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</si>
  <si>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</si>
  <si>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</si>
  <si>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</si>
  <si>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</si>
  <si>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</si>
  <si>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</si>
  <si>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</si>
  <si>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</si>
  <si>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</si>
  <si>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</si>
  <si>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</si>
  <si>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</si>
  <si>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</si>
  <si>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</si>
  <si>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</si>
  <si>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</si>
  <si>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</si>
  <si>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</si>
  <si>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</si>
  <si>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</si>
  <si>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</si>
  <si>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</si>
  <si>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</si>
  <si>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</si>
  <si>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</si>
  <si>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</si>
  <si>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</si>
  <si>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</si>
  <si>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</si>
  <si>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</si>
  <si>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</si>
  <si>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</si>
  <si>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</si>
  <si>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</si>
  <si>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</si>
  <si>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</si>
  <si>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</si>
  <si>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</si>
  <si>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</si>
  <si>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</si>
  <si>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</si>
  <si>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</si>
  <si>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</si>
  <si>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</si>
  <si>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</si>
  <si>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</si>
  <si>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</si>
  <si>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</si>
  <si>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</si>
  <si>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</si>
  <si>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</si>
  <si>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</si>
  <si>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</si>
  <si>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</si>
  <si>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</si>
  <si>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</si>
  <si>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</si>
  <si>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</si>
  <si>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</si>
  <si>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</si>
  <si>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</si>
  <si>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</si>
  <si>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</si>
  <si>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</si>
  <si>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</si>
  <si>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</si>
  <si>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</si>
  <si>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</si>
  <si>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</si>
  <si>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</si>
  <si>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</si>
  <si>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</si>
  <si>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</si>
  <si>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</si>
  <si>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</si>
  <si>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</si>
  <si>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</si>
  <si>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</si>
  <si>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</si>
  <si>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</si>
  <si>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</si>
  <si>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</si>
  <si>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</si>
  <si>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</si>
  <si>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</si>
  <si>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</si>
  <si>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</si>
  <si>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</si>
  <si>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</si>
  <si>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</si>
  <si>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</si>
  <si>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</si>
  <si>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</si>
  <si>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</si>
  <si>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</si>
  <si>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</si>
  <si>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</si>
  <si>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</si>
  <si>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</si>
  <si>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</si>
  <si>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</si>
  <si>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</si>
  <si>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</si>
  <si>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</si>
  <si>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</si>
  <si>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</si>
  <si>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</si>
  <si>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</si>
  <si>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</si>
  <si>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</si>
  <si>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</si>
  <si>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</si>
  <si>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</si>
  <si>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</si>
  <si>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</si>
  <si>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</si>
  <si>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</si>
  <si>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</si>
  <si>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</si>
  <si>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</si>
  <si>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</si>
  <si>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</si>
  <si>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</si>
  <si>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</si>
  <si>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</si>
  <si>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</si>
  <si>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</si>
  <si>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</si>
  <si>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</si>
  <si>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</si>
  <si>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</si>
  <si>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</si>
  <si>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</si>
  <si>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</si>
  <si>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</si>
  <si>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</si>
  <si>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</si>
  <si>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</si>
  <si>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</si>
  <si>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</si>
  <si>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</si>
  <si>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</si>
  <si>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</si>
  <si>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</si>
  <si>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</si>
  <si>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</si>
  <si>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</si>
  <si>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</si>
  <si>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</si>
  <si>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</si>
  <si>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</si>
  <si>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</si>
  <si>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</si>
  <si>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</si>
  <si>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</si>
  <si>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</si>
  <si>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</si>
  <si>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</si>
  <si>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</si>
  <si>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</si>
  <si>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</si>
  <si>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</si>
  <si>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</si>
  <si>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</si>
  <si>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</si>
  <si>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</si>
  <si>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</si>
  <si>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</si>
  <si>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</si>
  <si>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</si>
  <si>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</si>
  <si>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</si>
  <si>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</si>
  <si>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</si>
  <si>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</si>
  <si>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</si>
  <si>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</si>
  <si>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</si>
  <si>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</si>
  <si>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</si>
  <si>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</si>
  <si>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</si>
  <si>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</si>
  <si>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</si>
  <si>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</si>
  <si>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</si>
  <si>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</si>
  <si>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</si>
  <si>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</si>
  <si>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</si>
  <si>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</si>
  <si>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</si>
  <si>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</si>
  <si>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</si>
  <si>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</si>
  <si>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</si>
  <si>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</si>
  <si>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</si>
  <si>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</si>
  <si>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</si>
  <si>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</si>
  <si>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</si>
  <si>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</si>
  <si>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</si>
  <si>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</si>
  <si>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</si>
  <si>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</si>
  <si>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</si>
  <si>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</si>
  <si>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</si>
  <si>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</si>
  <si>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</si>
  <si>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</si>
  <si>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</si>
  <si>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</si>
  <si>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</si>
  <si>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</si>
  <si>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</si>
  <si>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</si>
  <si>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</si>
  <si>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</si>
  <si>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</si>
  <si>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</si>
  <si>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</si>
  <si>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</si>
  <si>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</si>
  <si>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</si>
  <si>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</si>
  <si>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</si>
  <si>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</si>
  <si>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</si>
  <si>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</si>
  <si>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</si>
  <si>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</si>
  <si>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</si>
  <si>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</si>
  <si>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</si>
  <si>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</si>
  <si>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</si>
  <si>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</si>
  <si>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</si>
  <si>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</si>
  <si>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</si>
  <si>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</si>
  <si>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</si>
  <si>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</si>
  <si>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</si>
  <si>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</si>
  <si>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</si>
  <si>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</si>
  <si>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</si>
  <si>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</si>
  <si>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</si>
  <si>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</si>
  <si>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</si>
  <si>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</si>
  <si>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</si>
  <si>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</si>
  <si>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</si>
  <si>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</si>
  <si>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</si>
  <si>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</si>
  <si>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</si>
  <si>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</si>
  <si>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</si>
  <si>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</si>
  <si>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</si>
  <si>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</si>
  <si>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</si>
  <si>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</si>
  <si>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</si>
  <si>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</si>
  <si>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</si>
  <si>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</si>
  <si>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</si>
  <si>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</si>
  <si>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</si>
  <si>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</si>
  <si>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</si>
  <si>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</si>
  <si>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</si>
  <si>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</si>
  <si>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</si>
  <si>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</si>
  <si>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</si>
  <si>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</si>
  <si>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</si>
  <si>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</si>
  <si>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</si>
  <si>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</si>
  <si>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</si>
  <si>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</si>
  <si>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</si>
  <si>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</si>
  <si>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</si>
  <si>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</si>
  <si>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</si>
  <si>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</si>
  <si>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</si>
  <si>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</si>
  <si>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</si>
  <si>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</si>
  <si>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</si>
  <si>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</si>
  <si>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</si>
  <si>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</si>
  <si>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</si>
  <si>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</si>
  <si>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</si>
  <si>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</si>
  <si>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</si>
  <si>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</si>
  <si>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</si>
  <si>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</si>
  <si>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</si>
  <si>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</si>
  <si>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</si>
  <si>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</si>
  <si>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</si>
  <si>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</si>
  <si>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</si>
  <si>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</si>
  <si>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</si>
  <si>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</si>
  <si>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</si>
  <si>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</si>
  <si>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</si>
  <si>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</si>
  <si>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</si>
  <si>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</si>
  <si>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</si>
  <si>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</si>
  <si>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</si>
  <si>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</si>
  <si>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</si>
  <si>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</si>
  <si>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</si>
  <si>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</si>
  <si>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</si>
  <si>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</si>
  <si>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</si>
  <si>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</si>
  <si>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</si>
  <si>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</si>
  <si>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</si>
  <si>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</si>
  <si>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</si>
  <si>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</si>
  <si>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</si>
  <si>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</si>
  <si>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</si>
  <si>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</si>
  <si>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</si>
  <si>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</si>
  <si>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</si>
  <si>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</si>
  <si>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</si>
  <si>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</si>
  <si>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</si>
  <si>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</si>
  <si>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</si>
  <si>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</si>
  <si>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</si>
  <si>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</si>
  <si>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</si>
  <si>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</si>
  <si>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</si>
  <si>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</si>
  <si>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</si>
  <si>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</si>
  <si>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</si>
  <si>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</si>
  <si>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</si>
  <si>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</si>
  <si>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</si>
  <si>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</si>
  <si>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</si>
  <si>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</si>
  <si>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</si>
  <si>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</si>
  <si>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</si>
  <si>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</si>
  <si>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</si>
  <si>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</si>
  <si>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</si>
  <si>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</si>
  <si>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</si>
  <si>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</si>
  <si>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</si>
  <si>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</si>
  <si>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</si>
  <si>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</si>
  <si>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</si>
  <si>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</si>
  <si>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</si>
  <si>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</si>
  <si>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</si>
  <si>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</si>
  <si>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</si>
  <si>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</si>
  <si>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</si>
  <si>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</si>
  <si>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</si>
  <si>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</si>
  <si>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</si>
  <si>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</si>
  <si>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</si>
  <si>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</si>
  <si>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</si>
  <si>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</si>
  <si>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</si>
  <si>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</si>
  <si>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</si>
  <si>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</si>
  <si>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</si>
  <si>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</si>
  <si>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</si>
  <si>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</si>
  <si>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</si>
  <si>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</si>
  <si>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</si>
  <si>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</si>
  <si>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</si>
  <si>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</si>
  <si>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</si>
  <si>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</si>
  <si>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</si>
  <si>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</si>
  <si>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</si>
  <si>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</si>
  <si>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</si>
  <si>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</si>
  <si>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</si>
  <si>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</si>
  <si>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</si>
  <si>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</si>
  <si>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</si>
  <si>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</si>
  <si>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</si>
  <si>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</si>
  <si>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</si>
  <si>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</si>
  <si>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</si>
  <si>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</si>
  <si>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</si>
  <si>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</si>
  <si>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</si>
  <si>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</si>
  <si>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</si>
  <si>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</si>
  <si>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</si>
  <si>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</si>
  <si>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</si>
  <si>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</si>
  <si>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</si>
  <si>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</si>
  <si>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</si>
  <si>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</si>
  <si>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</si>
  <si>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</si>
  <si>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</si>
  <si>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</si>
  <si>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</si>
  <si>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</si>
  <si>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</si>
  <si>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</si>
  <si>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</si>
  <si>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</si>
  <si>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</si>
  <si>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</si>
  <si>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</si>
  <si>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</si>
  <si>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</si>
  <si>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</si>
  <si>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</si>
  <si>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</si>
  <si>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</si>
  <si>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</si>
  <si>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</si>
  <si>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</si>
  <si>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</si>
  <si>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</si>
  <si>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</si>
  <si>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</si>
  <si>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</si>
  <si>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</si>
  <si>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</si>
  <si>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</si>
  <si>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</si>
  <si>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</si>
  <si>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</si>
  <si>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</si>
  <si>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</si>
  <si>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</si>
  <si>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</si>
  <si>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</si>
  <si>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</si>
  <si>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</si>
  <si>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</si>
  <si>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</si>
  <si>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</si>
  <si>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</si>
  <si>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</si>
  <si>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</si>
  <si>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</si>
  <si>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</si>
  <si>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</si>
  <si>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</si>
  <si>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</si>
  <si>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</si>
  <si>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</si>
  <si>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</si>
  <si>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</si>
  <si>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</si>
  <si>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</si>
  <si>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</si>
  <si>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</si>
  <si>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</si>
  <si>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</si>
  <si>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</si>
  <si>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</si>
  <si>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</si>
  <si>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</si>
  <si>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</si>
  <si>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</si>
  <si>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</si>
  <si>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</si>
  <si>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</si>
  <si>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</si>
  <si>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</si>
  <si>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</si>
  <si>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</si>
  <si>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</si>
  <si>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</si>
  <si>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</si>
  <si>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</si>
  <si>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</si>
  <si>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</si>
  <si>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</si>
  <si>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</si>
  <si>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</si>
  <si>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</si>
  <si>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</si>
  <si>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</si>
  <si>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</si>
  <si>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</si>
  <si>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</si>
  <si>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</si>
  <si>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</si>
  <si>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</si>
  <si>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</si>
  <si>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</si>
  <si>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</si>
  <si>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</si>
  <si>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</si>
  <si>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</si>
  <si>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</si>
  <si>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</si>
  <si>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</si>
  <si>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</si>
  <si>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</si>
  <si>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</si>
  <si>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</si>
  <si>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</si>
  <si>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</si>
  <si>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</si>
  <si>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</si>
  <si>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</si>
  <si>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</si>
  <si>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</si>
  <si>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</si>
  <si>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</si>
  <si>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</si>
  <si>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</si>
  <si>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</si>
  <si>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</si>
  <si>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</si>
  <si>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</si>
  <si>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</si>
  <si>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</si>
  <si>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</si>
  <si>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</si>
  <si>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</si>
  <si>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</si>
  <si>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</si>
  <si>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</si>
  <si>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</si>
  <si>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</si>
  <si>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</si>
  <si>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</si>
  <si>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</si>
  <si>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</si>
  <si>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</si>
  <si>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</si>
  <si>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</si>
  <si>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</si>
  <si>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</si>
  <si>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</si>
  <si>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</si>
  <si>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</si>
  <si>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</si>
  <si>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</si>
  <si>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</si>
  <si>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</si>
  <si>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</si>
  <si>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</si>
  <si>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</si>
  <si>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</si>
  <si>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</si>
  <si>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</si>
  <si>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</si>
  <si>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</si>
  <si>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</si>
  <si>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</si>
  <si>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</si>
  <si>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</si>
  <si>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</si>
  <si>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</si>
  <si>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</si>
  <si>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</si>
  <si>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</si>
  <si>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</si>
  <si>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</si>
  <si>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</si>
  <si>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</si>
  <si>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</si>
  <si>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</si>
  <si>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</si>
  <si>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</si>
  <si>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</si>
  <si>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</si>
  <si>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</si>
  <si>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</si>
  <si>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</si>
  <si>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</si>
  <si>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</si>
  <si>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</si>
  <si>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</si>
  <si>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</si>
  <si>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</si>
  <si>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</si>
  <si>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</si>
  <si>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</si>
  <si>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</si>
  <si>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</si>
  <si>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</si>
  <si>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</si>
  <si>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</si>
  <si>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</si>
  <si>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</si>
  <si>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</si>
  <si>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</si>
  <si>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</si>
  <si>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</si>
  <si>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</si>
  <si>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</si>
  <si>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</si>
  <si>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</si>
  <si>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</si>
  <si>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</si>
  <si>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</si>
  <si>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</si>
  <si>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</si>
  <si>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</si>
  <si>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</si>
  <si>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</si>
  <si>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</si>
  <si>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</si>
  <si>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</si>
  <si>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</si>
  <si>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</si>
  <si>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</si>
  <si>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</si>
  <si>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</si>
  <si>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</si>
  <si>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</si>
  <si>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</si>
  <si>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</si>
  <si>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</si>
  <si>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</si>
  <si>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</si>
  <si>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</si>
  <si>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</si>
  <si>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</si>
  <si>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</si>
  <si>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</si>
  <si>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</si>
  <si>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</si>
  <si>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</si>
  <si>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</si>
  <si>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</si>
  <si>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</si>
  <si>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</si>
  <si>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</si>
  <si>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</si>
  <si>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</si>
  <si>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</si>
  <si>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</si>
  <si>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</si>
  <si>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</si>
  <si>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</si>
  <si>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</si>
  <si>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</si>
  <si>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</si>
  <si>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</si>
  <si>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</si>
  <si>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</si>
  <si>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</si>
  <si>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</si>
  <si>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</si>
  <si>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</si>
  <si>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</si>
  <si>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</si>
  <si>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</si>
  <si>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</si>
  <si>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</si>
  <si>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</si>
  <si>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</si>
  <si>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</si>
  <si>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</si>
  <si>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</si>
  <si>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</si>
  <si>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</si>
  <si>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</si>
  <si>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</si>
  <si>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</si>
  <si>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</si>
  <si>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</si>
  <si>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</si>
  <si>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</si>
  <si>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</si>
  <si>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</si>
  <si>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</si>
  <si>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</si>
  <si>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</si>
  <si>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</si>
  <si>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</si>
  <si>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</si>
  <si>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</si>
  <si>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</si>
  <si>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</si>
  <si>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</si>
  <si>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</si>
  <si>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</si>
  <si>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</si>
  <si>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</si>
  <si>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</si>
  <si>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</si>
  <si>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</si>
  <si>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</si>
  <si>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</si>
  <si>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</si>
  <si>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</si>
  <si>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</si>
  <si>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</si>
  <si>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</si>
  <si>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</si>
  <si>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</si>
  <si>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</si>
  <si>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</si>
  <si>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</si>
  <si>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</si>
  <si>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</si>
  <si>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</si>
  <si>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</si>
  <si>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</si>
  <si>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</si>
  <si>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</si>
  <si>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</si>
  <si>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</si>
  <si>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</si>
  <si>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</si>
  <si>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</si>
  <si>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</si>
  <si>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</si>
  <si>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</si>
  <si>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</si>
  <si>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</si>
  <si>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</si>
  <si>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</si>
  <si>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</si>
  <si>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</si>
  <si>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</si>
  <si>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</si>
  <si>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</si>
  <si>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</si>
  <si>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</si>
  <si>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</si>
  <si>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</si>
  <si>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</si>
  <si>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</si>
  <si>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</si>
  <si>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</si>
  <si>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</si>
  <si>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</si>
  <si>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</si>
  <si>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</si>
  <si>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</si>
  <si>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</si>
  <si>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</si>
  <si>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</si>
  <si>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</si>
  <si>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</si>
  <si>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</si>
  <si>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</si>
  <si>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</si>
  <si>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</si>
  <si>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</si>
  <si>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</si>
  <si>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</si>
  <si>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</si>
  <si>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</si>
  <si>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</si>
  <si>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</si>
  <si>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</si>
  <si>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</si>
  <si>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</si>
  <si>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</si>
  <si>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</si>
  <si>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</si>
  <si>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</si>
  <si>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</si>
  <si>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</si>
  <si>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</si>
  <si>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</si>
  <si>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</si>
  <si>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</si>
  <si>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</si>
  <si>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</si>
  <si>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</si>
  <si>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</si>
  <si>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</si>
  <si>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</si>
  <si>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</si>
  <si>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</si>
  <si>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</si>
  <si>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</si>
  <si>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</si>
  <si>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</si>
  <si>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</si>
  <si>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</si>
  <si>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</si>
  <si>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</si>
  <si>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</si>
  <si>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</si>
  <si>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</si>
  <si>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</si>
  <si>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</si>
  <si>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</si>
  <si>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</si>
  <si>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</si>
  <si>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</si>
  <si>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</si>
  <si>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</si>
  <si>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</si>
  <si>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</si>
  <si>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</si>
  <si>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</si>
  <si>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</si>
  <si>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</si>
  <si>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</si>
  <si>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</si>
  <si>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</si>
  <si>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</si>
  <si>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</si>
  <si>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</si>
  <si>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</si>
  <si>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</si>
  <si>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</si>
  <si>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</si>
  <si>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</si>
  <si>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</si>
  <si>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</si>
  <si>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</si>
  <si>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</si>
  <si>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</si>
  <si>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</si>
  <si>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</si>
  <si>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</si>
  <si>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</si>
  <si>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</si>
  <si>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</si>
  <si>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</si>
  <si>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</si>
  <si>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</si>
  <si>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</si>
  <si>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</si>
  <si>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</si>
  <si>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</si>
  <si>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</si>
  <si>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</si>
  <si>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</si>
  <si>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</si>
  <si>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</si>
  <si>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</si>
  <si>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</si>
  <si>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</si>
  <si>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</si>
  <si>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</si>
  <si>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</si>
  <si>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</si>
  <si>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</si>
  <si>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</si>
  <si>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</si>
  <si>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</si>
  <si>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</si>
  <si>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</si>
  <si>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</si>
  <si>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</si>
  <si>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</si>
  <si>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</si>
  <si>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</si>
  <si>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</si>
  <si>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</si>
  <si>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</si>
  <si>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</si>
  <si>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</si>
  <si>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</si>
  <si>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</si>
  <si>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</si>
  <si>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</si>
  <si>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</si>
  <si>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</si>
  <si>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</si>
  <si>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</si>
  <si>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</si>
  <si>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</si>
  <si>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</si>
  <si>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</si>
  <si>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</si>
  <si>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</si>
  <si>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</si>
  <si>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</si>
  <si>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</si>
  <si>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</si>
  <si>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</si>
  <si>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</si>
  <si>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</si>
  <si>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</si>
  <si>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</si>
  <si>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</si>
  <si>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</si>
  <si>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</si>
  <si>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</si>
  <si>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</si>
  <si>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</si>
  <si>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</si>
  <si>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</si>
  <si>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</si>
  <si>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</si>
  <si>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</si>
  <si>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</si>
  <si>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</si>
  <si>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</si>
  <si>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</si>
  <si>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</si>
  <si>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</si>
  <si>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</si>
  <si>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</si>
  <si>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</si>
  <si>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</si>
  <si>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</si>
  <si>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</si>
  <si>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</si>
  <si>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</si>
  <si>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</si>
  <si>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</si>
  <si>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</si>
  <si>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</si>
  <si>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</si>
  <si>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</si>
  <si>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</si>
  <si>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</si>
  <si>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</si>
  <si>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</si>
  <si>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</si>
  <si>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</si>
  <si>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</si>
  <si>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</si>
  <si>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</si>
  <si>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</si>
  <si>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</si>
  <si>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</si>
  <si>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</si>
  <si>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</si>
  <si>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</si>
  <si>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</si>
  <si>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</si>
  <si>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</si>
  <si>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</si>
  <si>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</si>
  <si>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</si>
  <si>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</si>
  <si>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</si>
  <si>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</si>
  <si>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</si>
  <si>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</si>
  <si>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</si>
  <si>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</si>
  <si>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</si>
  <si>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</si>
  <si>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</si>
  <si>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</si>
  <si>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</si>
  <si>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</si>
  <si>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</si>
  <si>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</si>
  <si>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</si>
  <si>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</si>
  <si>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</si>
  <si>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</si>
  <si>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</si>
  <si>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</si>
  <si>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</si>
  <si>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</si>
  <si>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</si>
  <si>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</si>
  <si>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</si>
  <si>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</si>
  <si>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</si>
  <si>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</si>
  <si>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</si>
  <si>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</si>
  <si>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</si>
  <si>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</si>
  <si>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</si>
  <si>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</si>
  <si>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</si>
  <si>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</si>
  <si>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</si>
  <si>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</si>
  <si>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</si>
  <si>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</si>
  <si>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</si>
  <si>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</si>
  <si>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</si>
  <si>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</si>
  <si>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</si>
  <si>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</si>
  <si>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</si>
  <si>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</si>
  <si>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</si>
  <si>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</si>
  <si>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</si>
  <si>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</si>
  <si>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</si>
  <si>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</si>
  <si>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</si>
  <si>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</si>
  <si>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</si>
  <si>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</si>
  <si>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</si>
  <si>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</si>
  <si>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</si>
  <si>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</si>
  <si>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</si>
  <si>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</si>
  <si>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</si>
  <si>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</si>
  <si>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</si>
  <si>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</si>
  <si>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</si>
  <si>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</si>
  <si>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</si>
  <si>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</si>
  <si>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</si>
  <si>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</si>
  <si>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</si>
  <si>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</si>
  <si>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</si>
  <si>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</si>
  <si>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</si>
  <si>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</si>
  <si>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</si>
  <si>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</si>
  <si>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</si>
  <si>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</si>
  <si>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</si>
  <si>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</si>
  <si>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</si>
  <si>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</si>
  <si>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</si>
  <si>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</si>
  <si>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</si>
  <si>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</si>
  <si>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</si>
  <si>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</si>
  <si>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</si>
  <si>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</si>
  <si>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</si>
  <si>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</si>
  <si>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</si>
  <si>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</si>
  <si>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</si>
  <si>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</si>
  <si>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</si>
  <si>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</si>
  <si>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</si>
  <si>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</si>
  <si>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</si>
  <si>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</si>
  <si>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</si>
  <si>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</si>
  <si>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</si>
  <si>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</si>
  <si>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</si>
  <si>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</si>
  <si>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</si>
  <si>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</si>
  <si>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</si>
  <si>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</si>
  <si>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</si>
  <si>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</si>
  <si>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</si>
  <si>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</si>
  <si>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</si>
  <si>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</si>
  <si>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</si>
  <si>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</si>
  <si>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</si>
  <si>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</si>
  <si>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</si>
  <si>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</si>
  <si>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</si>
  <si>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</si>
  <si>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</si>
  <si>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</si>
  <si>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</si>
  <si>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</si>
  <si>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</si>
  <si>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</si>
  <si>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</si>
  <si>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</si>
  <si>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</si>
  <si>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</si>
  <si>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</si>
  <si>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</si>
  <si>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</si>
  <si>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</si>
  <si>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</si>
  <si>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</si>
  <si>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</si>
  <si>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</si>
  <si>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</si>
  <si>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</si>
  <si>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</si>
  <si>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</si>
  <si>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</si>
  <si>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</si>
  <si>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</si>
  <si>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</si>
  <si>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</si>
  <si>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</si>
  <si>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</si>
  <si>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</si>
  <si>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</si>
  <si>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</si>
  <si>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</si>
  <si>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</si>
  <si>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</si>
  <si>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</si>
  <si>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</si>
  <si>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</si>
  <si>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</si>
  <si>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</si>
  <si>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</si>
  <si>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</si>
  <si>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</si>
  <si>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</si>
  <si>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</si>
  <si>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</si>
  <si>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</si>
  <si>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</si>
  <si>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</si>
  <si>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</si>
  <si>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</si>
  <si>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</si>
  <si>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</si>
  <si>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</si>
  <si>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</si>
  <si>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</si>
  <si>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</si>
  <si>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</si>
  <si>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</si>
  <si>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</si>
  <si>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</si>
  <si>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</si>
  <si>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</si>
  <si>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</si>
  <si>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</si>
  <si>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</si>
  <si>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</si>
  <si>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</si>
  <si>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</si>
  <si>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</si>
  <si>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</si>
  <si>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</si>
  <si>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</si>
  <si>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</si>
  <si>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</si>
  <si>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</si>
  <si>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</si>
  <si>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</si>
  <si>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</si>
  <si>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</si>
  <si>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</si>
  <si>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</si>
  <si>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</si>
  <si>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</si>
  <si>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</si>
  <si>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</si>
  <si>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</si>
  <si>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</si>
  <si>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</si>
  <si>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</si>
  <si>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</si>
  <si>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</si>
  <si>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</si>
  <si>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</si>
  <si>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</si>
  <si>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</si>
  <si>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</si>
  <si>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</si>
  <si>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</si>
  <si>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</si>
  <si>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</si>
  <si>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</si>
  <si>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</si>
  <si>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</si>
  <si>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</si>
  <si>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</si>
  <si>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</si>
  <si>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</si>
  <si>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</si>
  <si>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</si>
  <si>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</si>
  <si>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</si>
  <si>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</si>
  <si>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</si>
  <si>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</si>
  <si>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</si>
  <si>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</si>
  <si>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</si>
  <si>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</si>
  <si>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</si>
  <si>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</si>
  <si>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</si>
  <si>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</si>
  <si>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</si>
  <si>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</si>
  <si>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</si>
  <si>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</si>
  <si>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</si>
  <si>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</si>
  <si>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</si>
  <si>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</si>
  <si>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</si>
  <si>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</si>
  <si>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</si>
  <si>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</si>
  <si>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</si>
  <si>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</si>
  <si>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</si>
  <si>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</si>
  <si>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</si>
  <si>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</si>
  <si>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</si>
  <si>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</si>
  <si>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</si>
  <si>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</si>
  <si>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</si>
  <si>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</si>
  <si>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</si>
  <si>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</si>
  <si>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</si>
  <si>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</si>
  <si>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</si>
  <si>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</si>
  <si>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</si>
  <si>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</si>
  <si>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</si>
  <si>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</si>
  <si>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</si>
  <si>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</si>
  <si>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</si>
  <si>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</si>
  <si>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</si>
  <si>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</si>
  <si>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</si>
  <si>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</si>
  <si>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</si>
  <si>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</si>
  <si>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</si>
  <si>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</si>
  <si>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</si>
  <si>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</si>
  <si>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</si>
  <si>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</si>
  <si>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</si>
  <si>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</si>
  <si>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</si>
  <si>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</si>
  <si>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</si>
  <si>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</si>
  <si>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</si>
  <si>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</si>
  <si>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</si>
  <si>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</si>
  <si>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</si>
  <si>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</si>
  <si>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</si>
  <si>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</si>
  <si>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</si>
  <si>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</si>
  <si>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</si>
  <si>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</si>
  <si>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</si>
  <si>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</si>
  <si>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</si>
  <si>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</si>
  <si>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</si>
  <si>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</si>
  <si>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</si>
  <si>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</si>
  <si>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</si>
  <si>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</si>
  <si>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</si>
  <si>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</si>
  <si>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</si>
  <si>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</si>
  <si>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</si>
  <si>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</si>
  <si>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</si>
  <si>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</si>
  <si>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</si>
  <si>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</si>
  <si>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</si>
  <si>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</si>
  <si>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</si>
  <si>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</si>
  <si>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</si>
  <si>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</si>
  <si>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</si>
  <si>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</si>
  <si>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</si>
  <si>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</si>
  <si>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</si>
  <si>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</si>
  <si>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</si>
  <si>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</si>
  <si>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</si>
  <si>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</si>
  <si>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</si>
  <si>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</si>
  <si>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</si>
  <si>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</si>
  <si>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</si>
  <si>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</si>
  <si>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</si>
  <si>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</si>
  <si>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</si>
  <si>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</si>
  <si>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</si>
  <si>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</si>
  <si>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</si>
  <si>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</si>
  <si>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</si>
  <si>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</si>
  <si>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</si>
  <si>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</si>
  <si>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</si>
  <si>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</si>
  <si>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</si>
  <si>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</si>
  <si>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</si>
  <si>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</si>
  <si>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</si>
  <si>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</si>
  <si>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</si>
  <si>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</si>
  <si>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</si>
  <si>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</si>
  <si>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</si>
  <si>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</si>
  <si>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</si>
  <si>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</si>
  <si>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</si>
  <si>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</si>
  <si>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</si>
  <si>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</si>
  <si>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</si>
  <si>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</si>
  <si>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</si>
  <si>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</si>
  <si>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</si>
  <si>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</si>
  <si>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</si>
  <si>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</si>
  <si>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</si>
  <si>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</si>
  <si>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</si>
  <si>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</si>
  <si>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</si>
  <si>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</si>
  <si>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</si>
  <si>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</si>
  <si>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</si>
  <si>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</si>
  <si>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</si>
  <si>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</si>
  <si>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</si>
  <si>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</si>
  <si>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</si>
  <si>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</si>
  <si>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</si>
  <si>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</si>
  <si>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</si>
  <si>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</si>
  <si>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</si>
  <si>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</si>
  <si>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</si>
  <si>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</si>
  <si>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</si>
  <si>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</si>
  <si>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</si>
  <si>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</si>
  <si>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</si>
  <si>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</si>
  <si>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</si>
  <si>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</si>
  <si>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</si>
  <si>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</si>
  <si>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</si>
  <si>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</si>
  <si>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</si>
  <si>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</si>
  <si>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</si>
  <si>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</si>
  <si>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</si>
  <si>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</si>
  <si>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</si>
  <si>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</si>
  <si>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</si>
  <si>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</si>
  <si>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</si>
  <si>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</si>
  <si>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</si>
  <si>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</si>
  <si>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</si>
  <si>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</si>
  <si>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</si>
  <si>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</si>
  <si>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</si>
  <si>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</si>
  <si>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</si>
  <si>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</si>
  <si>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</si>
  <si>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</si>
  <si>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</si>
  <si>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</si>
  <si>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</si>
  <si>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</si>
  <si>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</si>
  <si>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</si>
  <si>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</si>
  <si>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</si>
  <si>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</si>
  <si>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</si>
  <si>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</si>
  <si>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</si>
  <si>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</si>
  <si>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</si>
  <si>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</si>
  <si>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</si>
  <si>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</si>
  <si>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</si>
  <si>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</si>
  <si>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</si>
  <si>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</si>
  <si>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</si>
  <si>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</si>
  <si>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</si>
  <si>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</si>
  <si>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</si>
  <si>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</si>
  <si>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</si>
  <si>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</si>
  <si>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</si>
  <si>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</si>
  <si>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</si>
  <si>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</si>
  <si>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</si>
  <si>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</si>
  <si>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</si>
  <si>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</si>
  <si>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</si>
  <si>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</si>
  <si>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</si>
  <si>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</si>
  <si>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</si>
  <si>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</si>
  <si>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</si>
  <si>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</si>
  <si>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</si>
  <si>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</si>
  <si>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</si>
  <si>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</si>
  <si>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</si>
  <si>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</si>
  <si>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</si>
  <si>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</si>
  <si>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</si>
  <si>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</si>
  <si>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</si>
  <si>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</si>
  <si>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</si>
  <si>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</si>
  <si>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</si>
  <si>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</si>
  <si>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</si>
  <si>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</si>
  <si>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</si>
  <si>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</si>
  <si>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</si>
  <si>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</si>
  <si>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</si>
  <si>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</si>
  <si>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</si>
  <si>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</si>
  <si>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</si>
  <si>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</si>
  <si>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</si>
  <si>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</si>
  <si>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</si>
  <si>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</si>
  <si>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</si>
  <si>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</si>
  <si>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</si>
  <si>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</si>
  <si>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</si>
  <si>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</si>
  <si>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</si>
  <si>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</si>
  <si>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</si>
  <si>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</si>
  <si>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</si>
  <si>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</si>
  <si>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</si>
  <si>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</si>
  <si>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</si>
  <si>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</si>
  <si>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</si>
  <si>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</si>
  <si>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</si>
  <si>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</si>
  <si>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</si>
  <si>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</si>
  <si>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</si>
  <si>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</si>
  <si>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</si>
  <si>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</si>
  <si>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</si>
  <si>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</si>
  <si>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</si>
  <si>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</si>
  <si>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</si>
  <si>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</si>
  <si>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</si>
  <si>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</si>
  <si>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</si>
  <si>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</si>
  <si>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</si>
  <si>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</si>
  <si>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</si>
  <si>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</si>
  <si>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</si>
  <si>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</si>
  <si>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</si>
  <si>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</si>
  <si>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</si>
  <si>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</si>
  <si>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</si>
  <si>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</si>
  <si>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</si>
  <si>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</si>
  <si>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</si>
  <si>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</si>
  <si>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</si>
  <si>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</si>
  <si>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</si>
  <si>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</si>
  <si>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</si>
  <si>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</si>
  <si>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</si>
  <si>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</si>
  <si>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</si>
  <si>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</si>
  <si>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</si>
  <si>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</si>
  <si>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</si>
  <si>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</si>
  <si>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</si>
  <si>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</si>
  <si>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</si>
  <si>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</si>
  <si>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</si>
  <si>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</si>
  <si>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</si>
  <si>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</si>
  <si>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</si>
  <si>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</si>
  <si>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</si>
  <si>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</si>
  <si>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</si>
  <si>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</si>
  <si>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</si>
  <si>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</si>
  <si>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</si>
  <si>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</si>
  <si>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</si>
  <si>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</si>
  <si>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</si>
  <si>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</si>
  <si>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</si>
  <si>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</si>
  <si>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</si>
  <si>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</si>
  <si>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</si>
  <si>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</si>
  <si>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</si>
  <si>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</si>
  <si>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</si>
  <si>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</si>
  <si>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</si>
  <si>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</si>
  <si>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</si>
  <si>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</si>
  <si>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</si>
  <si>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</si>
  <si>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</si>
  <si>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</si>
  <si>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</si>
  <si>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</si>
  <si>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</si>
  <si>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</si>
  <si>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</si>
  <si>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</si>
  <si>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</si>
  <si>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</si>
  <si>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</si>
  <si>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</si>
  <si>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</si>
  <si>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</si>
  <si>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</si>
  <si>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</si>
  <si>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</si>
  <si>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</si>
  <si>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</si>
  <si>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</si>
  <si>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</si>
  <si>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</si>
  <si>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</si>
  <si>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</si>
  <si>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</si>
  <si>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</si>
  <si>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</si>
  <si>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</si>
  <si>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</si>
  <si>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</si>
  <si>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</si>
  <si>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</si>
  <si>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</si>
  <si>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</si>
  <si>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</si>
  <si>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</si>
  <si>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</si>
  <si>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</si>
  <si>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</si>
  <si>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</si>
  <si>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</si>
  <si>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</si>
  <si>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</si>
  <si>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</si>
  <si>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</si>
  <si>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</si>
  <si>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</si>
  <si>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</si>
  <si>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</si>
  <si>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</si>
  <si>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</si>
  <si>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</si>
  <si>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</si>
  <si>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</si>
  <si>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</si>
  <si>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</si>
  <si>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</si>
  <si>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</si>
  <si>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</si>
  <si>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</si>
  <si>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</si>
  <si>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</si>
  <si>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</si>
  <si>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</si>
  <si>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</si>
  <si>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</si>
  <si>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</si>
  <si>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</si>
  <si>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</si>
  <si>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</si>
  <si>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</si>
  <si>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</si>
  <si>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</si>
  <si>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</si>
  <si>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</si>
  <si>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</si>
  <si>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</si>
  <si>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</si>
  <si>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</si>
  <si>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</si>
  <si>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</si>
  <si>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</si>
  <si>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</si>
  <si>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</si>
  <si>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</si>
  <si>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</si>
  <si>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</si>
  <si>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</si>
  <si>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</si>
  <si>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</si>
  <si>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</si>
  <si>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</si>
  <si>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</si>
  <si>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</si>
  <si>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</si>
  <si>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</si>
  <si>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</si>
  <si>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</si>
  <si>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</si>
  <si>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</si>
  <si>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</si>
  <si>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</si>
  <si>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</si>
  <si>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</si>
  <si>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</si>
  <si>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</si>
  <si>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</si>
  <si>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</si>
  <si>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</si>
  <si>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</si>
  <si>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</si>
  <si>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</si>
  <si>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</si>
  <si>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</si>
  <si>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</si>
  <si>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</si>
  <si>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</si>
  <si>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</si>
  <si>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</si>
  <si>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</si>
  <si>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</si>
  <si>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</si>
  <si>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</si>
  <si>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</si>
  <si>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</si>
  <si>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</si>
  <si>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</si>
  <si>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</si>
  <si>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</si>
  <si>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</si>
  <si>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</si>
  <si>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</si>
  <si>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</si>
  <si>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</si>
  <si>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</si>
  <si>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</si>
  <si>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</si>
  <si>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</si>
  <si>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</si>
  <si>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</si>
  <si>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</si>
  <si>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</si>
  <si>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</si>
  <si>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</si>
  <si>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</si>
  <si>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</si>
  <si>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</si>
  <si>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</si>
  <si>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</si>
  <si>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</si>
  <si>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</si>
  <si>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</si>
  <si>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</si>
  <si>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</si>
  <si>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</si>
  <si>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</si>
  <si>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</si>
  <si>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</si>
  <si>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</si>
  <si>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</si>
  <si>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</si>
  <si>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</si>
  <si>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</si>
  <si>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</si>
  <si>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</si>
  <si>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</si>
  <si>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</si>
  <si>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</si>
  <si>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</si>
  <si>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</si>
  <si>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</si>
  <si>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</si>
  <si>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</si>
  <si>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</si>
  <si>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</si>
  <si>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</si>
  <si>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</si>
  <si>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</si>
  <si>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</si>
  <si>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</si>
  <si>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</si>
  <si>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</si>
  <si>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</si>
  <si>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</si>
  <si>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</si>
  <si>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</si>
  <si>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</si>
  <si>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</si>
  <si>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</si>
  <si>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</si>
  <si>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</si>
  <si>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</si>
  <si>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</si>
  <si>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</si>
  <si>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</si>
  <si>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</si>
  <si>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</si>
  <si>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</si>
  <si>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</si>
  <si>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</si>
  <si>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</si>
  <si>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</si>
  <si>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</si>
  <si>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</si>
  <si>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</si>
  <si>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</si>
  <si>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</si>
  <si>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</si>
  <si>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</si>
  <si>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</si>
  <si>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</si>
  <si>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</si>
  <si>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</si>
  <si>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</si>
  <si>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</si>
  <si>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</si>
  <si>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</si>
  <si>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</si>
  <si>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</si>
  <si>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</si>
  <si>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</si>
  <si>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</si>
  <si>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</si>
  <si>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</si>
  <si>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</si>
  <si>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</si>
  <si>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</si>
  <si>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</si>
  <si>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</si>
  <si>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</si>
  <si>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</si>
  <si>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</si>
  <si>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</si>
  <si>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</si>
  <si>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</si>
  <si>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</si>
  <si>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</si>
  <si>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</si>
  <si>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</si>
  <si>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</si>
  <si>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</si>
  <si>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</si>
  <si>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</si>
  <si>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</si>
  <si>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</si>
  <si>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</si>
  <si>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</si>
  <si>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</si>
  <si>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</si>
  <si>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</si>
  <si>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</si>
  <si>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</si>
  <si>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</si>
  <si>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</si>
  <si>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</si>
  <si>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</si>
  <si>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</si>
  <si>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</si>
  <si>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</si>
  <si>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</si>
  <si>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</si>
  <si>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</si>
  <si>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</si>
  <si>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</si>
  <si>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</si>
  <si>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</si>
  <si>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</si>
  <si>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</si>
  <si>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</si>
  <si>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</si>
  <si>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</si>
  <si>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</si>
  <si>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</si>
  <si>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</si>
  <si>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</si>
  <si>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</si>
  <si>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</si>
  <si>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</si>
  <si>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</si>
  <si>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</si>
  <si>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</si>
  <si>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</si>
  <si>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</si>
  <si>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</si>
  <si>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</si>
  <si>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</si>
  <si>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</si>
  <si>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</si>
  <si>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</si>
  <si>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</si>
  <si>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</si>
  <si>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</si>
  <si>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</si>
  <si>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</si>
  <si>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</si>
  <si>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</si>
  <si>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</si>
  <si>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</si>
  <si>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</si>
  <si>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</si>
  <si>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</si>
  <si>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</si>
  <si>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</si>
  <si>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</si>
  <si>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</si>
  <si>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</si>
  <si>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</si>
  <si>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</si>
  <si>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</si>
  <si>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</si>
  <si>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</si>
  <si>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</si>
  <si>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</si>
  <si>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</si>
  <si>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</si>
  <si>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</si>
  <si>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</si>
  <si>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</si>
  <si>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</si>
  <si>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</si>
  <si>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</si>
  <si>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</si>
  <si>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</si>
  <si>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</si>
  <si>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</si>
  <si>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</si>
  <si>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</si>
  <si>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</si>
  <si>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</si>
  <si>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</si>
  <si>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</si>
  <si>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</si>
  <si>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</si>
  <si>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</si>
  <si>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</si>
  <si>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</si>
  <si>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</si>
  <si>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</si>
  <si>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</si>
  <si>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</si>
  <si>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</si>
  <si>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</si>
  <si>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</si>
  <si>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</si>
  <si>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</si>
  <si>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</si>
  <si>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</si>
  <si>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</si>
  <si>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</si>
  <si>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</si>
  <si>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</si>
  <si>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</si>
  <si>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</si>
  <si>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</si>
  <si>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</si>
  <si>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</si>
  <si>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</si>
  <si>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</si>
  <si>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</si>
  <si>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</si>
  <si>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</si>
  <si>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</si>
  <si>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</si>
  <si>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</si>
  <si>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</si>
  <si>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</si>
  <si>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</si>
  <si>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</si>
  <si>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</si>
  <si>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</si>
  <si>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</si>
  <si>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</si>
  <si>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</si>
  <si>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</si>
  <si>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</si>
  <si>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</si>
  <si>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</si>
  <si>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</si>
  <si>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</si>
  <si>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</si>
  <si>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</si>
  <si>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</si>
  <si>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</si>
  <si>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</si>
  <si>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</si>
  <si>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</si>
  <si>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</si>
  <si>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</si>
  <si>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</si>
  <si>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</si>
  <si>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</si>
  <si>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</si>
  <si>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</si>
  <si>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</si>
  <si>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</si>
  <si>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</si>
  <si>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</si>
  <si>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</si>
  <si>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</si>
  <si>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</si>
  <si>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</si>
  <si>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</si>
  <si>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</si>
  <si>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</si>
  <si>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</si>
  <si>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</si>
  <si>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</si>
  <si>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</si>
  <si>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</si>
  <si>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</si>
  <si>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</si>
  <si>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</si>
  <si>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</si>
  <si>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</si>
  <si>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</si>
  <si>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</si>
  <si>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</si>
  <si>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</si>
  <si>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</si>
  <si>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</si>
  <si>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</si>
  <si>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</si>
  <si>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</si>
  <si>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</si>
  <si>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</si>
  <si>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</si>
  <si>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</si>
  <si>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</si>
  <si>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</si>
  <si>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</si>
  <si>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</si>
  <si>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</si>
  <si>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</si>
  <si>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</si>
  <si>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</si>
  <si>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</si>
  <si>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</si>
  <si>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</si>
  <si>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</si>
  <si>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</si>
  <si>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</si>
  <si>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</si>
  <si>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</si>
  <si>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</si>
  <si>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</si>
  <si>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</si>
  <si>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</si>
  <si>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</si>
  <si>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</si>
  <si>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</si>
  <si>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</si>
  <si>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</si>
  <si>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</si>
  <si>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</si>
  <si>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</si>
  <si>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</si>
  <si>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</si>
  <si>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</si>
  <si>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</si>
  <si>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</si>
  <si>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</si>
  <si>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</si>
  <si>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</si>
  <si>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</si>
  <si>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</si>
  <si>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</si>
  <si>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</si>
  <si>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</si>
  <si>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</si>
  <si>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</si>
  <si>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</si>
  <si>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</si>
  <si>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</si>
  <si>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</si>
  <si>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</si>
  <si>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</si>
  <si>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</si>
  <si>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</si>
  <si>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</si>
  <si>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</si>
  <si>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</si>
  <si>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</si>
  <si>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</si>
  <si>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</si>
  <si>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</si>
  <si>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</si>
  <si>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</si>
  <si>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</si>
  <si>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</si>
  <si>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</si>
  <si>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</si>
  <si>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</si>
  <si>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</si>
  <si>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</si>
  <si>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</si>
  <si>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</si>
  <si>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</si>
  <si>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</si>
  <si>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</si>
  <si>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</si>
  <si>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</si>
  <si>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</si>
  <si>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</si>
  <si>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</si>
  <si>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</si>
  <si>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</si>
  <si>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</si>
  <si>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</si>
  <si>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</si>
  <si>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</si>
  <si>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</si>
  <si>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</si>
  <si>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</si>
  <si>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</si>
  <si>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</si>
  <si>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</si>
  <si>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</si>
  <si>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</si>
  <si>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</si>
  <si>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</si>
  <si>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</si>
  <si>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</si>
  <si>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</si>
  <si>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</si>
  <si>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</si>
  <si>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</si>
  <si>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</si>
  <si>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</si>
  <si>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</si>
  <si>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</si>
  <si>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</si>
  <si>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</si>
  <si>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</si>
  <si>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</si>
  <si>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</si>
  <si>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</si>
  <si>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</si>
  <si>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</si>
  <si>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</si>
  <si>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</si>
  <si>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</si>
  <si>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</si>
  <si>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</si>
  <si>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</si>
  <si>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</si>
  <si>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</si>
  <si>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</si>
  <si>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</si>
  <si>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</si>
  <si>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</si>
  <si>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</si>
  <si>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</si>
  <si>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</si>
  <si>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</si>
  <si>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</si>
  <si>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</si>
  <si>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</si>
  <si>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</si>
  <si>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</si>
  <si>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</si>
  <si>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</si>
  <si>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</si>
  <si>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</si>
  <si>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</si>
  <si>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</si>
  <si>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</si>
  <si>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</si>
  <si>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</si>
  <si>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</si>
  <si>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</si>
  <si>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</si>
  <si>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</si>
  <si>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</si>
  <si>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</si>
  <si>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</si>
  <si>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</si>
  <si>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</si>
  <si>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</si>
  <si>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</si>
  <si>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</si>
  <si>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</si>
  <si>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</si>
  <si>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</si>
  <si>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</si>
  <si>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</si>
  <si>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</si>
  <si>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</si>
  <si>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</si>
  <si>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</si>
  <si>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</si>
  <si>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</si>
  <si>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</si>
  <si>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</si>
  <si>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</si>
  <si>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</si>
  <si>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</si>
  <si>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</si>
  <si>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</si>
  <si>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</si>
  <si>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</si>
  <si>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</si>
  <si>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</si>
  <si>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</si>
  <si>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</si>
  <si>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</si>
  <si>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</si>
  <si>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</si>
  <si>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</si>
  <si>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</si>
  <si>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</si>
  <si>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</si>
  <si>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</si>
  <si>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</si>
  <si>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</si>
  <si>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</si>
  <si>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</si>
  <si>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</si>
  <si>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</si>
  <si>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</si>
  <si>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</si>
  <si>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</si>
  <si>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</si>
  <si>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</si>
  <si>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</si>
  <si>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</si>
  <si>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</si>
  <si>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</si>
  <si>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</si>
  <si>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</si>
  <si>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</si>
  <si>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</si>
  <si>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</si>
  <si>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</si>
  <si>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</si>
  <si>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</si>
  <si>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</si>
  <si>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</si>
  <si>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</si>
  <si>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</si>
  <si>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</si>
  <si>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</si>
  <si>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</si>
  <si>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</si>
  <si>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</si>
  <si>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</si>
  <si>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</si>
  <si>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</si>
  <si>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</si>
  <si>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</si>
  <si>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</si>
  <si>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</si>
  <si>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</si>
  <si>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</si>
  <si>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</si>
  <si>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</si>
  <si>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</si>
  <si>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</si>
  <si>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</si>
  <si>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</si>
  <si>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</si>
  <si>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</si>
  <si>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</si>
  <si>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</si>
  <si>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</si>
  <si>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</si>
  <si>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</si>
  <si>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</si>
  <si>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</si>
  <si>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</si>
  <si>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</si>
  <si>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</si>
  <si>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</si>
  <si>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</si>
  <si>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</si>
  <si>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</si>
  <si>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</si>
  <si>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</si>
  <si>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</si>
  <si>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</si>
  <si>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</si>
  <si>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</si>
  <si>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</si>
  <si>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</si>
  <si>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</si>
  <si>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</si>
  <si>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</si>
  <si>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</si>
  <si>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</si>
  <si>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</si>
  <si>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</si>
  <si>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</si>
  <si>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</si>
  <si>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</si>
  <si>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</si>
  <si>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</si>
  <si>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</si>
  <si>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</si>
  <si>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</si>
  <si>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</si>
  <si>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</si>
  <si>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</si>
  <si>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</si>
  <si>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</si>
  <si>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</si>
  <si>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</si>
  <si>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</si>
  <si>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</si>
  <si>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</si>
  <si>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</si>
  <si>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</si>
  <si>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</si>
  <si>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</si>
  <si>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</si>
  <si>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</si>
  <si>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</si>
  <si>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</si>
  <si>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</si>
  <si>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</si>
  <si>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</si>
  <si>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</si>
  <si>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</si>
  <si>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</si>
  <si>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</si>
  <si>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</si>
  <si>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</si>
  <si>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</si>
  <si>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</si>
  <si>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</si>
  <si>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</si>
  <si>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</si>
  <si>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</si>
  <si>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</si>
  <si>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</si>
  <si>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</si>
  <si>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</si>
  <si>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</si>
  <si>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</si>
  <si>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</si>
  <si>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</si>
  <si>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</si>
  <si>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</si>
  <si>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</si>
  <si>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</si>
  <si>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</si>
  <si>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</si>
  <si>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</si>
  <si>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</si>
  <si>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</si>
  <si>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</si>
  <si>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</si>
  <si>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</si>
  <si>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</si>
  <si>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</si>
  <si>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</si>
  <si>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</si>
  <si>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</si>
  <si>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</si>
  <si>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</si>
  <si>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</si>
  <si>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</si>
  <si>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</si>
  <si>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</si>
  <si>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</si>
  <si>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</si>
  <si>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</si>
  <si>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</si>
  <si>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</si>
  <si>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</si>
  <si>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</si>
  <si>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</si>
  <si>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</si>
  <si>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</si>
  <si>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</si>
  <si>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</si>
  <si>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</si>
  <si>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</si>
  <si>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</si>
  <si>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</si>
  <si>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</si>
  <si>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</si>
  <si>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</si>
  <si>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</si>
  <si>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</si>
  <si>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</si>
  <si>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</si>
  <si>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</si>
  <si>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</si>
  <si>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</si>
  <si>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</si>
  <si>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</si>
  <si>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</si>
  <si>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</si>
  <si>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</si>
  <si>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</si>
  <si>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</si>
  <si>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</si>
  <si>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</si>
  <si>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</si>
  <si>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</si>
  <si>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</si>
  <si>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</si>
  <si>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</si>
  <si>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</si>
  <si>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</si>
  <si>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</si>
  <si>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</si>
  <si>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</si>
  <si>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</si>
  <si>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</si>
  <si>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</si>
  <si>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</si>
  <si>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</si>
  <si>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</si>
  <si>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</si>
  <si>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</si>
  <si>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</si>
  <si>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</si>
  <si>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</si>
  <si>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</si>
  <si>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</si>
  <si>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</si>
  <si>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</si>
  <si>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</si>
  <si>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</si>
  <si>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</si>
  <si>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</si>
  <si>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</si>
  <si>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</si>
  <si>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</si>
  <si>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</si>
  <si>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</si>
  <si>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</si>
  <si>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</si>
  <si>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</si>
  <si>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</si>
  <si>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</si>
  <si>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</si>
  <si>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</si>
  <si>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</si>
  <si>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</si>
  <si>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</si>
  <si>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</si>
  <si>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</si>
  <si>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</si>
  <si>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</si>
  <si>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</si>
  <si>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</si>
  <si>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</si>
  <si>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</si>
  <si>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</si>
  <si>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</si>
  <si>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</si>
  <si>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</si>
  <si>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</si>
  <si>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</si>
  <si>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</si>
  <si>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</si>
  <si>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</si>
  <si>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</si>
  <si>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</si>
  <si>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</si>
  <si>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</si>
  <si>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</si>
  <si>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</si>
  <si>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</si>
  <si>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</si>
  <si>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</si>
  <si>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</si>
  <si>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</si>
  <si>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</si>
  <si>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</si>
  <si>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</si>
  <si>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</si>
  <si>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</si>
  <si>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</si>
  <si>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</si>
  <si>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</si>
  <si>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</si>
  <si>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</si>
  <si>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</si>
  <si>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</si>
  <si>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</si>
  <si>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</si>
  <si>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</si>
  <si>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</si>
  <si>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</si>
  <si>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</si>
  <si>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</si>
  <si>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</si>
  <si>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</si>
  <si>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</si>
  <si>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</si>
  <si>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</si>
  <si>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</si>
  <si>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</si>
  <si>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</si>
  <si>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</si>
  <si>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</si>
  <si>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</si>
  <si>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</si>
  <si>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</si>
  <si>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</si>
  <si>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</si>
  <si>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</si>
  <si>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</si>
  <si>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</si>
  <si>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</si>
  <si>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</si>
  <si>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</si>
  <si>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</si>
  <si>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</si>
  <si>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</si>
  <si>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</si>
  <si>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</si>
  <si>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</si>
  <si>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</si>
  <si>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</si>
  <si>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</si>
  <si>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</si>
  <si>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</si>
  <si>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</si>
  <si>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</si>
  <si>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</si>
  <si>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</si>
  <si>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</si>
  <si>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</si>
  <si>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</si>
  <si>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</si>
  <si>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</si>
  <si>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</si>
  <si>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</si>
  <si>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</si>
  <si>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</si>
  <si>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</si>
  <si>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</si>
  <si>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</si>
  <si>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</si>
  <si>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</si>
  <si>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</si>
  <si>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</si>
  <si>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</si>
  <si>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</si>
  <si>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</si>
  <si>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</si>
  <si>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</si>
  <si>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</si>
  <si>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</si>
  <si>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</si>
  <si>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</si>
  <si>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</si>
  <si>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</si>
  <si>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</si>
  <si>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</si>
  <si>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</si>
  <si>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</si>
  <si>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</si>
  <si>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</si>
  <si>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</si>
  <si>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</si>
  <si>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</si>
  <si>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</si>
  <si>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</si>
  <si>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</si>
  <si>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</si>
  <si>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</si>
  <si>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</si>
  <si>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</si>
  <si>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</si>
  <si>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</si>
  <si>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</si>
  <si>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</si>
  <si>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</si>
  <si>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</si>
  <si>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</si>
  <si>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</si>
  <si>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</si>
  <si>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</si>
  <si>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</si>
  <si>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</si>
  <si>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</si>
  <si>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</si>
  <si>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</si>
  <si>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</si>
  <si>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</si>
  <si>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</si>
  <si>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</si>
  <si>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</si>
  <si>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</si>
  <si>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</si>
  <si>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</si>
  <si>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</si>
  <si>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</si>
  <si>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</si>
  <si>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</si>
  <si>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</si>
  <si>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</si>
  <si>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</si>
  <si>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</si>
  <si>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</si>
  <si>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</si>
  <si>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</si>
  <si>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</si>
  <si>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</si>
  <si>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</si>
  <si>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</si>
  <si>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</si>
  <si>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</si>
  <si>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</si>
  <si>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</si>
  <si>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</si>
  <si>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</si>
  <si>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</si>
  <si>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</si>
  <si>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</si>
  <si>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</si>
  <si>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</si>
  <si>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</si>
  <si>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</si>
  <si>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</si>
  <si>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</si>
  <si>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</si>
  <si>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</si>
  <si>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</si>
  <si>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</si>
  <si>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</si>
  <si>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</si>
  <si>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</si>
  <si>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</si>
  <si>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</si>
  <si>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</si>
  <si>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</si>
  <si>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</si>
  <si>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</si>
  <si>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</si>
  <si>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</si>
  <si>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</si>
  <si>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</si>
  <si>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</si>
  <si>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</si>
  <si>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</si>
  <si>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</si>
  <si>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</si>
  <si>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</si>
  <si>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</si>
  <si>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</si>
  <si>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</si>
  <si>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</si>
  <si>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</si>
  <si>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</si>
  <si>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</si>
  <si>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</si>
  <si>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</si>
  <si>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</si>
  <si>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</si>
  <si>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</si>
  <si>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</si>
  <si>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</si>
  <si>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</si>
  <si>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</si>
  <si>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</si>
  <si>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</si>
  <si>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</si>
  <si>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</si>
  <si>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</si>
  <si>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</si>
  <si>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</si>
  <si>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</si>
  <si>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</si>
  <si>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</si>
  <si>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</si>
  <si>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</si>
  <si>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</si>
  <si>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</si>
  <si>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</si>
  <si>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</si>
  <si>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</si>
  <si>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</si>
  <si>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</si>
  <si>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</si>
  <si>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</si>
  <si>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</si>
  <si>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</si>
  <si>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</si>
  <si>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</si>
  <si>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</si>
  <si>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</si>
  <si>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</si>
  <si>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</si>
  <si>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</si>
  <si>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</si>
  <si>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</si>
  <si>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</si>
  <si>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</si>
  <si>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</si>
  <si>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</si>
  <si>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</si>
  <si>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</si>
  <si>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</si>
  <si>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</si>
  <si>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</si>
  <si>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</si>
  <si>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</si>
  <si>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</si>
  <si>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</si>
  <si>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</si>
  <si>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</si>
  <si>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</si>
  <si>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</si>
  <si>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</si>
  <si>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</si>
  <si>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</si>
  <si>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</si>
  <si>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</si>
  <si>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</si>
  <si>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</si>
  <si>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</si>
  <si>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</si>
  <si>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</si>
  <si>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</si>
  <si>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</si>
  <si>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</si>
  <si>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</si>
  <si>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</si>
  <si>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</si>
  <si>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</si>
  <si>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</si>
  <si>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</si>
  <si>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</si>
  <si>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</si>
  <si>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</si>
  <si>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</si>
  <si>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</si>
  <si>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</si>
  <si>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</si>
  <si>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</si>
  <si>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</si>
  <si>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</si>
  <si>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</si>
  <si>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</si>
  <si>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</si>
  <si>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</si>
  <si>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</si>
  <si>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</si>
  <si>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</si>
  <si>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</si>
  <si>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</si>
  <si>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</si>
  <si>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</si>
  <si>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</si>
  <si>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</si>
  <si>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</si>
  <si>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</si>
  <si>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</si>
  <si>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</si>
  <si>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</si>
  <si>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</si>
  <si>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</si>
  <si>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</si>
  <si>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</si>
  <si>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</si>
  <si>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</si>
  <si>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</si>
  <si>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</si>
  <si>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</si>
  <si>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</si>
  <si>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</si>
  <si>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</si>
  <si>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</si>
  <si>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</si>
  <si>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</si>
  <si>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</si>
  <si>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</si>
  <si>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</si>
  <si>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</si>
  <si>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</si>
  <si>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</si>
  <si>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</si>
  <si>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</si>
  <si>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</si>
  <si>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</si>
  <si>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</si>
  <si>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</si>
  <si>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</si>
  <si>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</si>
  <si>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</si>
  <si>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</si>
  <si>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</si>
  <si>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</si>
  <si>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</si>
  <si>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</si>
  <si>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</si>
  <si>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</si>
  <si>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</si>
  <si>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</si>
  <si>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</si>
  <si>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</si>
  <si>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</si>
  <si>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</si>
  <si>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</si>
  <si>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</si>
  <si>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</si>
  <si>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</si>
  <si>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</si>
  <si>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</si>
  <si>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</si>
  <si>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</si>
  <si>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</si>
  <si>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</si>
  <si>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</si>
  <si>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</si>
  <si>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</si>
  <si>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</si>
  <si>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</si>
  <si>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</si>
  <si>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</si>
  <si>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</si>
  <si>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</si>
  <si>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</si>
  <si>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</si>
  <si>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</si>
  <si>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</si>
  <si>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</si>
  <si>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</si>
  <si>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</si>
  <si>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</si>
  <si>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</si>
  <si>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</si>
  <si>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</si>
  <si>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</si>
  <si>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</si>
  <si>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</si>
  <si>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</si>
  <si>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</si>
  <si>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</si>
  <si>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</si>
  <si>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</si>
  <si>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</si>
  <si>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</si>
  <si>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</si>
  <si>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</si>
  <si>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</si>
  <si>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</si>
  <si>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</si>
  <si>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</si>
  <si>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</si>
  <si>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</si>
  <si>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</si>
  <si>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</si>
  <si>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</si>
  <si>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</si>
  <si>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</si>
  <si>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</si>
  <si>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</si>
  <si>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</si>
  <si>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</si>
  <si>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</si>
  <si>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</si>
  <si>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</si>
  <si>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</si>
  <si>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</si>
  <si>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</si>
  <si>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</si>
  <si>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</si>
  <si>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</si>
  <si>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</si>
  <si>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</si>
  <si>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</si>
  <si>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</si>
  <si>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</si>
  <si>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</si>
  <si>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</si>
  <si>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</si>
  <si>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</si>
  <si>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</si>
  <si>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</si>
  <si>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</si>
  <si>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</si>
  <si>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</si>
  <si>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</si>
  <si>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</si>
  <si>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</si>
  <si>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</si>
  <si>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</si>
  <si>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</si>
  <si>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</si>
  <si>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</si>
  <si>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</si>
  <si>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</si>
  <si>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</si>
  <si>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</si>
  <si>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</si>
  <si>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</si>
  <si>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</si>
  <si>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</si>
  <si>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</si>
  <si>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</si>
  <si>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</si>
  <si>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</si>
  <si>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</si>
  <si>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</si>
  <si>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</si>
  <si>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</si>
  <si>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</si>
  <si>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</si>
  <si>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</si>
  <si>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</si>
  <si>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</si>
  <si>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</si>
  <si>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</si>
  <si>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</si>
  <si>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</si>
  <si>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</si>
  <si>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</si>
  <si>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</si>
  <si>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</si>
  <si>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</si>
  <si>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</si>
  <si>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</si>
  <si>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</si>
  <si>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</si>
  <si>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</si>
  <si>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</si>
  <si>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</si>
  <si>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</si>
  <si>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</si>
  <si>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</si>
  <si>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</si>
  <si>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</si>
  <si>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</si>
  <si>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</si>
  <si>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</si>
  <si>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</si>
  <si>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</si>
  <si>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</si>
  <si>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</si>
  <si>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</si>
  <si>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</si>
  <si>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</si>
  <si>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</si>
  <si>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</si>
  <si>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</si>
  <si>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</si>
  <si>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</si>
  <si>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</si>
  <si>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</si>
  <si>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</si>
  <si>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</si>
  <si>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</si>
  <si>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</si>
  <si>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</si>
  <si>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</si>
  <si>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</si>
  <si>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</si>
  <si>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</si>
  <si>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</si>
  <si>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</si>
  <si>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</si>
  <si>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</si>
  <si>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</si>
  <si>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</si>
  <si>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</si>
  <si>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</si>
  <si>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</si>
  <si>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</si>
  <si>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</si>
  <si>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</si>
  <si>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</si>
  <si>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</si>
  <si>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</si>
  <si>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</si>
  <si>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</si>
  <si>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</si>
  <si>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</si>
  <si>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</si>
  <si>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</si>
  <si>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</si>
  <si>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</si>
  <si>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</si>
  <si>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</si>
  <si>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</si>
  <si>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</si>
  <si>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</si>
  <si>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</si>
  <si>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</si>
  <si>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</si>
  <si>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</si>
  <si>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</si>
  <si>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</si>
  <si>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</si>
  <si>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</si>
  <si>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</si>
  <si>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</si>
  <si>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</si>
  <si>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</si>
  <si>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</si>
  <si>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</si>
  <si>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</si>
  <si>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</si>
  <si>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</si>
  <si>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</si>
  <si>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</si>
  <si>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</si>
  <si>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</si>
  <si>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</si>
  <si>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</si>
  <si>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</si>
  <si>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</si>
  <si>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</si>
  <si>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</si>
  <si>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</si>
  <si>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</si>
  <si>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</si>
  <si>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</si>
  <si>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</si>
  <si>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</si>
  <si>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</si>
  <si>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</si>
  <si>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</si>
  <si>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</si>
  <si>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</si>
  <si>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</si>
  <si>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</si>
  <si>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</si>
  <si>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</si>
  <si>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</si>
  <si>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</si>
  <si>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</si>
  <si>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</si>
  <si>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</si>
  <si>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</si>
  <si>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</si>
  <si>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</si>
  <si>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</si>
  <si>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</si>
  <si>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</si>
  <si>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</si>
  <si>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</si>
  <si>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</si>
  <si>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</si>
  <si>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</si>
  <si>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</si>
  <si>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</si>
  <si>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</si>
  <si>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</si>
  <si>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</si>
  <si>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</si>
  <si>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</si>
  <si>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</si>
  <si>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</si>
  <si>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</si>
  <si>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</si>
  <si>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</si>
  <si>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</si>
  <si>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</si>
  <si>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</si>
  <si>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</si>
  <si>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</si>
  <si>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</si>
  <si>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</si>
  <si>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</si>
  <si>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</si>
  <si>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</si>
  <si>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</si>
  <si>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</si>
  <si>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</si>
  <si>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</si>
  <si>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</si>
  <si>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</si>
  <si>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</si>
  <si>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</si>
  <si>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</si>
  <si>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</si>
  <si>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</si>
  <si>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</si>
  <si>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</si>
  <si>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</si>
  <si>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</si>
  <si>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</si>
  <si>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</si>
  <si>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</si>
  <si>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</si>
  <si>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</si>
  <si>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</si>
  <si>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</si>
  <si>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</si>
  <si>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</si>
  <si>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</si>
  <si>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</si>
  <si>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</si>
  <si>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</si>
  <si>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</si>
  <si>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</si>
  <si>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</si>
  <si>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</si>
  <si>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</si>
  <si>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</si>
  <si>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</si>
  <si>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</si>
  <si>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</si>
  <si>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</si>
  <si>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</si>
  <si>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</si>
  <si>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</si>
  <si>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</si>
  <si>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</si>
  <si>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</si>
  <si>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</si>
  <si>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</si>
  <si>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</si>
  <si>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</si>
  <si>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</si>
  <si>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</si>
  <si>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</si>
  <si>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</si>
  <si>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</si>
  <si>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</si>
  <si>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</si>
  <si>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</si>
  <si>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</si>
  <si>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</si>
  <si>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</si>
  <si>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</si>
  <si>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</si>
  <si>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</si>
  <si>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</si>
  <si>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</si>
  <si>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</si>
  <si>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</si>
  <si>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</si>
  <si>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</si>
  <si>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</si>
  <si>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</si>
  <si>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</si>
  <si>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</si>
  <si>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</si>
  <si>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</si>
  <si>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</si>
  <si>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</si>
  <si>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</si>
  <si>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</si>
  <si>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</si>
  <si>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</si>
  <si>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</si>
  <si>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</si>
  <si>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</si>
  <si>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</si>
  <si>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</si>
  <si>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</si>
  <si>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</si>
  <si>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</si>
  <si>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</si>
  <si>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</si>
  <si>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</si>
  <si>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</si>
  <si>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</si>
  <si>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</si>
  <si>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</si>
  <si>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</si>
  <si>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</si>
  <si>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</si>
  <si>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</si>
  <si>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</si>
  <si>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</si>
  <si>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</si>
  <si>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</si>
  <si>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</si>
  <si>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</si>
  <si>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</si>
  <si>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</si>
  <si>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</si>
  <si>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</si>
  <si>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</si>
  <si>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</si>
  <si>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</si>
  <si>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</si>
  <si>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</si>
  <si>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</si>
  <si>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</si>
  <si>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</si>
  <si>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</si>
  <si>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</si>
  <si>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</si>
  <si>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</si>
  <si>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</si>
  <si>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</si>
  <si>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</si>
  <si>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</si>
  <si>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</si>
  <si>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</si>
  <si>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</si>
  <si>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</si>
  <si>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</si>
  <si>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</si>
  <si>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</si>
  <si>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</si>
  <si>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</si>
  <si>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</si>
  <si>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</si>
  <si>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</si>
  <si>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</si>
  <si>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</si>
  <si>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</si>
  <si>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</si>
  <si>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</si>
  <si>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</si>
  <si>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</si>
  <si>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</si>
  <si>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</si>
  <si>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</si>
  <si>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</si>
  <si>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</si>
  <si>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</si>
  <si>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</si>
  <si>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</si>
  <si>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</si>
  <si>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</si>
  <si>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</si>
  <si>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</si>
  <si>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</si>
  <si>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</si>
  <si>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</si>
  <si>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</si>
  <si>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</si>
  <si>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</si>
  <si>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</si>
  <si>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</si>
  <si>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</si>
  <si>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</si>
  <si>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</si>
  <si>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</si>
  <si>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</si>
  <si>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</si>
  <si>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</si>
  <si>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</si>
  <si>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</si>
  <si>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</si>
  <si>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</si>
  <si>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</si>
  <si>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</si>
  <si>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</si>
  <si>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</si>
  <si>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</si>
  <si>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</si>
  <si>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</si>
  <si>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</si>
  <si>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</si>
  <si>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</si>
  <si>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</si>
  <si>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</si>
  <si>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</si>
  <si>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</si>
  <si>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</si>
  <si>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</si>
  <si>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</si>
  <si>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</si>
  <si>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</si>
  <si>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</si>
  <si>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</si>
  <si>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</si>
  <si>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</si>
  <si>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</si>
  <si>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</si>
  <si>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</si>
  <si>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</si>
  <si>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</si>
  <si>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</si>
  <si>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</si>
  <si>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</si>
  <si>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</si>
  <si>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</si>
  <si>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</si>
  <si>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</si>
  <si>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</si>
  <si>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</si>
  <si>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</si>
  <si>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</si>
  <si>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</si>
  <si>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</si>
  <si>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</si>
  <si>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</si>
  <si>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</si>
  <si>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</si>
  <si>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</si>
  <si>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</si>
  <si>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</si>
  <si>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</si>
  <si>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</si>
  <si>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</si>
  <si>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</si>
  <si>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</si>
  <si>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</si>
  <si>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</si>
  <si>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</si>
  <si>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</si>
  <si>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</si>
  <si>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</si>
  <si>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</si>
  <si>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</si>
  <si>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</si>
  <si>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</si>
  <si>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</si>
  <si>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</si>
  <si>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</si>
  <si>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</si>
  <si>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</si>
  <si>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</si>
  <si>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</si>
  <si>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</si>
  <si>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</si>
  <si>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</si>
  <si>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</si>
  <si>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</si>
  <si>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</si>
  <si>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</si>
  <si>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</si>
  <si>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</si>
  <si>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</si>
  <si>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</si>
  <si>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</si>
  <si>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</si>
  <si>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</si>
  <si>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</si>
  <si>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</si>
  <si>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</si>
  <si>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</si>
  <si>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</si>
  <si>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</si>
  <si>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</si>
  <si>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</si>
  <si>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</si>
  <si>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</si>
  <si>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</si>
  <si>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</si>
  <si>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</si>
  <si>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</si>
  <si>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</si>
  <si>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</si>
  <si>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</si>
  <si>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</si>
  <si>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</si>
  <si>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</si>
  <si>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</si>
  <si>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</si>
  <si>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</si>
  <si>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</si>
  <si>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</si>
  <si>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</si>
  <si>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</si>
  <si>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</si>
  <si>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</si>
  <si>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</si>
  <si>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</si>
  <si>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</si>
  <si>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</si>
  <si>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</si>
  <si>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</si>
  <si>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</si>
  <si>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</si>
  <si>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</si>
  <si>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</si>
  <si>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</si>
  <si>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</si>
  <si>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</si>
  <si>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</si>
  <si>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</si>
  <si>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</si>
  <si>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</si>
  <si>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</si>
  <si>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</si>
  <si>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</si>
  <si>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</si>
  <si>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</si>
  <si>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</si>
  <si>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</si>
  <si>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</si>
  <si>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</si>
  <si>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</si>
  <si>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</si>
  <si>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</si>
  <si>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</si>
  <si>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</si>
  <si>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</si>
  <si>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</si>
  <si>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</si>
  <si>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</si>
  <si>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</si>
  <si>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</si>
  <si>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</si>
  <si>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</si>
  <si>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</si>
  <si>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</si>
  <si>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</si>
  <si>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</si>
  <si>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</si>
  <si>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</si>
  <si>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</si>
  <si>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</si>
  <si>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</si>
  <si>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</si>
  <si>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</si>
  <si>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</si>
  <si>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</si>
  <si>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</si>
  <si>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</si>
  <si>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</si>
  <si>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</si>
  <si>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</si>
  <si>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</si>
  <si>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</si>
  <si>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</si>
  <si>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</si>
  <si>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</si>
  <si>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</si>
  <si>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</si>
  <si>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</si>
  <si>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</si>
  <si>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</si>
  <si>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</si>
  <si>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</si>
  <si>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</si>
  <si>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</si>
  <si>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</si>
  <si>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</si>
  <si>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</si>
  <si>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</si>
  <si>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</si>
  <si>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</si>
  <si>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</si>
  <si>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</si>
  <si>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</si>
  <si>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</si>
  <si>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</si>
  <si>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</si>
  <si>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</si>
  <si>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</si>
  <si>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</si>
  <si>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</si>
  <si>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</si>
  <si>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</si>
  <si>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</si>
  <si>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</si>
  <si>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</si>
  <si>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</si>
  <si>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</si>
  <si>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</si>
  <si>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</si>
  <si>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</si>
  <si>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</si>
  <si>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</si>
  <si>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</si>
  <si>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</si>
  <si>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</si>
  <si>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</si>
  <si>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</si>
  <si>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</si>
  <si>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</si>
  <si>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</si>
  <si>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</si>
  <si>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</si>
  <si>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</si>
  <si>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</si>
  <si>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</si>
  <si>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</si>
  <si>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</si>
  <si>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</si>
  <si>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</si>
  <si>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</si>
  <si>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</si>
  <si>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</si>
  <si>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</si>
  <si>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</si>
  <si>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</si>
  <si>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</si>
  <si>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</si>
  <si>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</si>
  <si>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</si>
  <si>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</si>
  <si>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</si>
  <si>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</si>
  <si>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</si>
  <si>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</si>
  <si>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</si>
  <si>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</si>
  <si>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</si>
  <si>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</si>
  <si>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</si>
  <si>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</si>
  <si>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</si>
  <si>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</si>
  <si>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</si>
  <si>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</si>
  <si>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</si>
  <si>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</si>
  <si>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</si>
  <si>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</si>
  <si>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</si>
  <si>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</si>
  <si>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</si>
  <si>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</si>
  <si>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</si>
  <si>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</si>
  <si>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</si>
  <si>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</si>
  <si>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</si>
  <si>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</si>
  <si>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</si>
  <si>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</si>
  <si>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</si>
  <si>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</si>
  <si>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</si>
  <si>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</si>
  <si>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</si>
  <si>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</si>
  <si>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</si>
  <si>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</si>
  <si>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</si>
  <si>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</si>
  <si>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</si>
  <si>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</si>
  <si>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</si>
  <si>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</si>
  <si>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</si>
  <si>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</si>
  <si>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</si>
  <si>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</si>
  <si>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</si>
  <si>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</si>
  <si>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</si>
  <si>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</si>
  <si>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</si>
  <si>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</si>
  <si>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</si>
  <si>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</si>
  <si>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</si>
  <si>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</si>
  <si>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</si>
  <si>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</si>
  <si>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</si>
  <si>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</si>
  <si>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</si>
  <si>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</si>
  <si>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</si>
  <si>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</si>
  <si>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</si>
  <si>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</si>
  <si>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</si>
  <si>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</si>
  <si>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</si>
  <si>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</si>
  <si>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</si>
  <si>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</si>
  <si>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</si>
  <si>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</si>
  <si>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</si>
  <si>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</si>
  <si>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</si>
  <si>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</si>
  <si>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</si>
  <si>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</si>
  <si>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</si>
  <si>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</si>
  <si>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</si>
  <si>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</si>
  <si>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</si>
  <si>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</si>
  <si>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</si>
  <si>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</si>
  <si>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</si>
  <si>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</si>
  <si>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</si>
  <si>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</si>
  <si>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</si>
  <si>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</si>
  <si>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</si>
  <si>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</si>
  <si>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</si>
  <si>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</si>
  <si>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</si>
  <si>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</si>
  <si>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</si>
  <si>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</si>
  <si>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</si>
  <si>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</si>
  <si>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</si>
  <si>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</si>
  <si>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</si>
  <si>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</si>
  <si>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</si>
  <si>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</si>
  <si>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</si>
  <si>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</si>
  <si>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</si>
  <si>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</si>
  <si>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</si>
  <si>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</si>
  <si>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</si>
  <si>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</si>
  <si>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</si>
  <si>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</si>
  <si>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</si>
  <si>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</si>
  <si>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</si>
  <si>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</si>
  <si>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</si>
  <si>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</si>
  <si>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</si>
  <si>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</si>
  <si>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</si>
  <si>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</si>
  <si>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</si>
  <si>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</si>
  <si>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</si>
  <si>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</si>
  <si>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</si>
  <si>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</si>
  <si>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</si>
  <si>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</si>
  <si>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</si>
  <si>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</si>
  <si>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</si>
  <si>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</si>
  <si>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</si>
  <si>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</si>
  <si>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</si>
  <si>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</si>
  <si>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</si>
  <si>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</si>
  <si>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</si>
  <si>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</si>
  <si>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</si>
  <si>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</si>
  <si>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</si>
  <si>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</si>
  <si>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</si>
  <si>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</si>
  <si>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</si>
  <si>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</si>
  <si>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</si>
  <si>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</si>
  <si>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</si>
  <si>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</si>
  <si>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</si>
  <si>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</si>
  <si>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</si>
  <si>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</si>
  <si>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</si>
  <si>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</si>
  <si>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</si>
  <si>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</si>
  <si>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</si>
  <si>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</si>
  <si>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</si>
  <si>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</si>
  <si>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</si>
  <si>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</si>
  <si>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</si>
  <si>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</si>
  <si>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</si>
  <si>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</si>
  <si>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</si>
  <si>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</si>
  <si>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</si>
  <si>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</si>
  <si>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</si>
  <si>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</si>
  <si>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</si>
  <si>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</si>
  <si>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</si>
  <si>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</si>
  <si>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</si>
  <si>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</si>
  <si>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</si>
  <si>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</si>
  <si>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</si>
  <si>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</si>
  <si>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</si>
  <si>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</si>
  <si>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</si>
  <si>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</si>
  <si>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</si>
  <si>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</si>
  <si>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</si>
  <si>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</si>
  <si>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</si>
  <si>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</si>
  <si>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</si>
  <si>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</si>
  <si>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</si>
  <si>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</si>
  <si>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</si>
  <si>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</si>
  <si>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</si>
  <si>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</si>
  <si>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</si>
  <si>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</si>
  <si>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</si>
  <si>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</si>
  <si>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</si>
  <si>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</si>
  <si>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</si>
  <si>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</si>
  <si>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</si>
  <si>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</si>
  <si>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</si>
  <si>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</si>
  <si>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</si>
  <si>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</si>
  <si>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</si>
  <si>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</si>
  <si>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</si>
  <si>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</si>
  <si>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</si>
  <si>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</si>
  <si>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</si>
  <si>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</si>
  <si>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</si>
  <si>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</si>
  <si>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</si>
  <si>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</si>
  <si>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</si>
  <si>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</si>
  <si>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</si>
  <si>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</si>
  <si>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</si>
  <si>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</si>
  <si>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</si>
  <si>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</si>
  <si>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</si>
  <si>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</si>
  <si>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</si>
  <si>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</si>
  <si>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</si>
  <si>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</si>
  <si>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</si>
  <si>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</si>
  <si>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</si>
  <si>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</si>
  <si>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</si>
  <si>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</si>
  <si>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</si>
  <si>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</si>
  <si>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</si>
  <si>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</si>
  <si>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</si>
  <si>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</si>
  <si>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</si>
  <si>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</si>
  <si>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</si>
  <si>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</si>
  <si>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</si>
  <si>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</si>
  <si>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</si>
  <si>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</si>
  <si>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</si>
  <si>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</si>
  <si>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</si>
  <si>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</si>
  <si>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</si>
  <si>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</si>
  <si>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</si>
  <si>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</si>
  <si>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</si>
  <si>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</si>
  <si>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</si>
  <si>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</si>
  <si>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</si>
  <si>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</si>
  <si>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</si>
  <si>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</si>
  <si>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</si>
  <si>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</si>
  <si>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</si>
  <si>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</si>
  <si>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</si>
  <si>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</si>
  <si>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</si>
  <si>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</si>
  <si>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</si>
  <si>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</si>
  <si>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</si>
  <si>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</si>
  <si>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</si>
  <si>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</si>
  <si>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</si>
  <si>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</si>
  <si>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</si>
  <si>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</si>
  <si>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</si>
  <si>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</si>
  <si>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</si>
  <si>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</si>
  <si>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</si>
  <si>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</si>
  <si>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</si>
  <si>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</si>
  <si>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</si>
  <si>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</si>
  <si>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</si>
  <si>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</si>
  <si>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</si>
  <si>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</si>
  <si>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</si>
  <si>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</si>
  <si>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</si>
  <si>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</si>
  <si>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</si>
  <si>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</si>
  <si>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</si>
  <si>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</si>
  <si>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</si>
  <si>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</si>
  <si>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</si>
  <si>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</si>
  <si>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</si>
  <si>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</si>
  <si>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</si>
  <si>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</si>
  <si>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</si>
  <si>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</si>
  <si>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</si>
  <si>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</si>
  <si>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</si>
  <si>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</si>
  <si>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</si>
  <si>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</si>
  <si>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</si>
  <si>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</si>
  <si>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</si>
  <si>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</si>
  <si>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</si>
  <si>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</si>
  <si>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</si>
  <si>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</si>
  <si>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</si>
  <si>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</si>
  <si>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</si>
  <si>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</si>
  <si>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</si>
  <si>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</si>
  <si>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</si>
  <si>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</si>
  <si>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</si>
  <si>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</si>
  <si>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</si>
  <si>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</si>
  <si>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</si>
  <si>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</si>
  <si>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</si>
  <si>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</si>
  <si>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</si>
  <si>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</si>
  <si>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</si>
  <si>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</si>
  <si>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</si>
  <si>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</si>
  <si>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</si>
  <si>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</si>
  <si>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</si>
  <si>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</si>
  <si>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</si>
  <si>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</si>
  <si>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</si>
  <si>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</si>
  <si>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</si>
  <si>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</si>
  <si>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</si>
  <si>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</si>
  <si>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</si>
  <si>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</si>
  <si>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</si>
  <si>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</si>
  <si>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</si>
  <si>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</si>
  <si>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</si>
  <si>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</si>
  <si>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</si>
  <si>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</si>
  <si>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</si>
  <si>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</si>
  <si>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</si>
  <si>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</si>
  <si>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</si>
  <si>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</si>
  <si>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</si>
  <si>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</si>
  <si>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</si>
  <si>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</si>
  <si>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</si>
  <si>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</si>
  <si>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</si>
  <si>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</si>
  <si>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</si>
  <si>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</si>
  <si>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</si>
  <si>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</si>
  <si>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</si>
  <si>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</si>
  <si>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</si>
  <si>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</si>
  <si>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</si>
  <si>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</si>
  <si>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</si>
  <si>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</si>
  <si>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</si>
  <si>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</si>
  <si>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</si>
  <si>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</si>
  <si>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</si>
  <si>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</si>
  <si>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</si>
  <si>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</si>
  <si>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</si>
  <si>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</si>
  <si>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</si>
  <si>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</si>
  <si>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</si>
  <si>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</si>
  <si>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</si>
  <si>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</si>
  <si>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</si>
  <si>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</si>
  <si>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</si>
  <si>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</si>
  <si>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</si>
  <si>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</si>
  <si>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</si>
  <si>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</si>
  <si>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</si>
  <si>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</si>
  <si>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</si>
  <si>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</si>
  <si>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</si>
  <si>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</si>
  <si>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</si>
  <si>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</si>
  <si>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</si>
  <si>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</si>
  <si>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</si>
  <si>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</si>
  <si>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</si>
  <si>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</si>
  <si>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</si>
  <si>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</si>
  <si>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</si>
  <si>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</si>
  <si>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</si>
  <si>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</si>
  <si>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</si>
  <si>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</si>
  <si>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</si>
  <si>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</si>
  <si>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</si>
  <si>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</si>
  <si>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</si>
  <si>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</si>
  <si>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</si>
  <si>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</si>
  <si>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</si>
  <si>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</si>
  <si>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</si>
  <si>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</si>
  <si>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</si>
  <si>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</si>
  <si>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</si>
  <si>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</si>
  <si>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</si>
  <si>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</si>
  <si>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</si>
  <si>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</si>
  <si>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</si>
  <si>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</si>
  <si>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</si>
  <si>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</si>
  <si>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</si>
  <si>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</si>
  <si>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</si>
  <si>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</si>
  <si>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</si>
  <si>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</si>
  <si>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</si>
  <si>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</si>
  <si>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</si>
  <si>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</si>
  <si>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</si>
  <si>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</si>
  <si>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</si>
  <si>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</si>
  <si>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</si>
  <si>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</si>
  <si>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</si>
  <si>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</si>
  <si>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</si>
  <si>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</si>
  <si>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</si>
  <si>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</si>
  <si>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</si>
  <si>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</si>
  <si>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</si>
  <si>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</si>
  <si>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</si>
  <si>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</si>
  <si>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</si>
  <si>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</si>
  <si>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</si>
  <si>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</si>
  <si>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</si>
  <si>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</si>
  <si>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</si>
  <si>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</si>
  <si>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</si>
  <si>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</si>
  <si>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</si>
  <si>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</si>
  <si>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</si>
  <si>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</si>
  <si>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</si>
  <si>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</si>
  <si>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</si>
  <si>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</si>
  <si>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</si>
  <si>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</si>
  <si>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</si>
  <si>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</si>
  <si>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</si>
  <si>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</si>
  <si>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</si>
  <si>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</si>
  <si>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</si>
  <si>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</si>
  <si>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</si>
  <si>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</si>
  <si>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</si>
  <si>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</si>
  <si>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</si>
  <si>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</si>
  <si>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</si>
  <si>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</si>
  <si>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</si>
  <si>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</si>
  <si>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</si>
  <si>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</si>
  <si>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</si>
  <si>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</si>
  <si>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</si>
  <si>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</si>
  <si>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</si>
  <si>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</si>
  <si>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</si>
  <si>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</si>
  <si>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</si>
  <si>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</si>
  <si>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</si>
  <si>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</si>
  <si>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</si>
  <si>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</si>
  <si>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</si>
  <si>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</si>
  <si>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</si>
  <si>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</si>
  <si>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</si>
  <si>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</si>
  <si>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</si>
  <si>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</si>
  <si>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</si>
  <si>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</si>
  <si>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</si>
  <si>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</si>
  <si>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</si>
  <si>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</si>
  <si>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</si>
  <si>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</si>
  <si>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</si>
  <si>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</si>
  <si>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</si>
  <si>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</si>
  <si>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</si>
  <si>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</si>
  <si>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</si>
  <si>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</si>
  <si>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</si>
  <si>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</si>
  <si>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</si>
  <si>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</si>
  <si>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</si>
  <si>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</si>
  <si>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</si>
  <si>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</si>
  <si>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</si>
  <si>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</si>
  <si>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</si>
  <si>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</si>
  <si>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</si>
  <si>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</si>
  <si>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</si>
  <si>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</si>
  <si>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</si>
  <si>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</si>
  <si>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</si>
  <si>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</si>
  <si>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</si>
  <si>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</si>
  <si>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</si>
  <si>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</si>
  <si>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</si>
  <si>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</si>
  <si>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</si>
  <si>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</si>
  <si>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</si>
  <si>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</si>
  <si>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</si>
  <si>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</si>
  <si>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</si>
  <si>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</si>
  <si>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</si>
  <si>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</si>
  <si>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</si>
  <si>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</si>
  <si>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</si>
  <si>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</si>
  <si>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</si>
  <si>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</si>
  <si>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</si>
  <si>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</si>
  <si>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</si>
  <si>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</si>
  <si>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</si>
  <si>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</si>
  <si>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</si>
  <si>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</si>
  <si>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</si>
  <si>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</si>
  <si>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</si>
  <si>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</si>
  <si>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</si>
  <si>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</si>
  <si>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</si>
  <si>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</si>
  <si>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</si>
  <si>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</si>
  <si>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</si>
  <si>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</si>
  <si>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</si>
  <si>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</si>
  <si>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</si>
  <si>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</si>
  <si>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</si>
  <si>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</si>
  <si>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</si>
  <si>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</si>
  <si>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</si>
  <si>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</si>
  <si>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</si>
  <si>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</si>
  <si>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</si>
  <si>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</si>
  <si>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</si>
  <si>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</si>
  <si>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</si>
  <si>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</si>
  <si>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</si>
  <si>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</si>
  <si>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</si>
  <si>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</si>
  <si>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</si>
  <si>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</si>
  <si>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</si>
  <si>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</si>
  <si>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</si>
  <si>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</si>
  <si>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</si>
  <si>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</si>
  <si>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</si>
  <si>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</si>
  <si>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</si>
  <si>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</si>
  <si>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</si>
  <si>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</si>
  <si>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</si>
  <si>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</si>
  <si>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</si>
  <si>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</si>
  <si>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</si>
  <si>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</si>
  <si>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</si>
  <si>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</si>
  <si>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</si>
  <si>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</si>
  <si>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</si>
  <si>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</si>
  <si>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</si>
  <si>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</si>
  <si>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</si>
  <si>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</si>
  <si>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</si>
  <si>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</si>
  <si>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</si>
  <si>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</si>
  <si>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</si>
  <si>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</si>
  <si>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</si>
  <si>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</si>
  <si>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</si>
  <si>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</si>
  <si>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</si>
  <si>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</si>
  <si>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</si>
  <si>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</si>
  <si>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</si>
  <si>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</si>
  <si>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</si>
  <si>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</si>
  <si>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</si>
  <si>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</si>
  <si>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</si>
  <si>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</si>
  <si>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</si>
  <si>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</si>
  <si>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</si>
  <si>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</si>
  <si>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</si>
  <si>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</si>
  <si>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</si>
  <si>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</si>
  <si>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</si>
  <si>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</si>
  <si>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</si>
  <si>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</si>
  <si>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</si>
  <si>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</si>
  <si>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</si>
  <si>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</si>
  <si>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</si>
  <si>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</si>
  <si>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</si>
  <si>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</si>
  <si>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</si>
  <si>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</si>
  <si>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</si>
  <si>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</si>
  <si>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</si>
  <si>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</si>
  <si>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</si>
  <si>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</si>
  <si>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</si>
  <si>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</si>
  <si>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</si>
  <si>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</si>
  <si>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</si>
  <si>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</si>
  <si>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</si>
  <si>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</si>
  <si>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</si>
  <si>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</si>
  <si>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</si>
  <si>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</si>
  <si>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</si>
  <si>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</si>
  <si>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</si>
  <si>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</si>
  <si>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</si>
  <si>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</si>
  <si>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</si>
  <si>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</si>
  <si>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</si>
  <si>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</si>
  <si>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</si>
  <si>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</si>
  <si>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</si>
  <si>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</si>
  <si>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</si>
  <si>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</si>
  <si>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</si>
  <si>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</si>
  <si>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</si>
  <si>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</si>
  <si>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</si>
  <si>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</si>
  <si>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</si>
  <si>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</si>
  <si>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</si>
  <si>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</si>
  <si>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</si>
  <si>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</si>
  <si>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</si>
  <si>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</si>
  <si>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</si>
  <si>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</si>
  <si>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</si>
  <si>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</si>
  <si>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</si>
  <si>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</si>
  <si>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</si>
  <si>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</si>
  <si>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</si>
  <si>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</si>
  <si>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</si>
  <si>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</si>
  <si>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</si>
  <si>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</si>
  <si>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</si>
  <si>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</si>
  <si>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</si>
  <si>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</si>
  <si>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</si>
  <si>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</si>
  <si>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</si>
  <si>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</si>
  <si>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</si>
  <si>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</si>
  <si>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</si>
  <si>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</si>
  <si>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</si>
  <si>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</si>
  <si>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</si>
  <si>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</si>
  <si>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</si>
  <si>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</si>
  <si>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</si>
  <si>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</si>
  <si>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</si>
  <si>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</si>
  <si>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</si>
  <si>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</si>
  <si>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</si>
  <si>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</si>
  <si>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</si>
  <si>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</si>
  <si>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</si>
  <si>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</si>
  <si>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</si>
  <si>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</si>
  <si>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</si>
  <si>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</si>
  <si>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</si>
  <si>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</si>
  <si>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</si>
  <si>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</si>
  <si>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</si>
  <si>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</si>
  <si>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</si>
  <si>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</si>
  <si>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</si>
  <si>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</si>
  <si>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</si>
  <si>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</si>
  <si>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</si>
  <si>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</si>
  <si>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</si>
  <si>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</si>
  <si>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</si>
  <si>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</si>
  <si>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</si>
  <si>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</si>
  <si>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</si>
  <si>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</si>
  <si>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</si>
  <si>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</si>
  <si>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</si>
  <si>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</si>
  <si>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</si>
  <si>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</si>
  <si>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</si>
  <si>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</si>
  <si>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</si>
  <si>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</si>
  <si>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</si>
  <si>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</si>
  <si>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</si>
  <si>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</si>
  <si>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</si>
  <si>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</si>
  <si>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</si>
  <si>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</si>
  <si>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</si>
  <si>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</si>
  <si>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</si>
  <si>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</si>
  <si>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</si>
  <si>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</si>
  <si>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</si>
  <si>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</si>
  <si>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</si>
  <si>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</si>
  <si>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</si>
  <si>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</si>
  <si>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</si>
  <si>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</si>
  <si>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</si>
  <si>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</si>
  <si>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</si>
  <si>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</si>
  <si>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</si>
  <si>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</si>
  <si>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</si>
  <si>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</si>
  <si>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</si>
  <si>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</si>
  <si>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</si>
  <si>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</si>
  <si>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</si>
  <si>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</si>
  <si>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</si>
  <si>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</si>
  <si>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</si>
  <si>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</si>
  <si>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</si>
  <si>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</si>
  <si>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</si>
  <si>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</si>
  <si>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</si>
  <si>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</si>
  <si>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</si>
  <si>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</si>
  <si>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</si>
  <si>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</si>
  <si>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</si>
  <si>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</si>
  <si>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</si>
  <si>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</si>
  <si>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</si>
  <si>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</si>
  <si>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</si>
  <si>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</si>
  <si>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</si>
  <si>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</si>
  <si>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</si>
  <si>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</si>
  <si>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</si>
  <si>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</si>
  <si>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</si>
  <si>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</si>
  <si>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</si>
  <si>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</si>
  <si>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</si>
  <si>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</si>
  <si>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</si>
  <si>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</si>
  <si>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</si>
  <si>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</si>
  <si>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</si>
  <si>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</si>
  <si>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</si>
  <si>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</si>
  <si>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</si>
  <si>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</si>
  <si>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</si>
  <si>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</si>
  <si>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</si>
  <si>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</si>
  <si>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</si>
  <si>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</si>
  <si>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</si>
  <si>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</si>
  <si>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</si>
  <si>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</si>
  <si>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</si>
  <si>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</si>
  <si>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</si>
  <si>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</si>
  <si>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</si>
  <si>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</si>
  <si>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</si>
  <si>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</si>
  <si>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</si>
  <si>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</si>
  <si>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</si>
  <si>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</si>
  <si>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</si>
  <si>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</si>
  <si>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</si>
  <si>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</si>
  <si>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</si>
  <si>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</si>
  <si>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</si>
  <si>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</si>
  <si>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</si>
  <si>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</si>
  <si>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</si>
  <si>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</si>
  <si>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</si>
  <si>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</si>
  <si>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</si>
  <si>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</si>
  <si>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</si>
  <si>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</si>
  <si>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</si>
  <si>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</si>
  <si>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</si>
  <si>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</si>
  <si>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</si>
  <si>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</si>
  <si>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</si>
  <si>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</si>
  <si>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</si>
  <si>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</si>
  <si>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</si>
  <si>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</si>
  <si>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</si>
  <si>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</si>
  <si>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</si>
  <si>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</si>
  <si>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</si>
  <si>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</si>
  <si>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</si>
  <si>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</si>
  <si>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</si>
  <si>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</si>
  <si>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</si>
  <si>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</si>
  <si>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</si>
  <si>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</si>
  <si>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</si>
  <si>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</si>
  <si>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</si>
  <si>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</si>
  <si>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</si>
  <si>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</si>
  <si>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</si>
  <si>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</si>
  <si>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</si>
  <si>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</si>
  <si>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</si>
  <si>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</si>
  <si>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</si>
  <si>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</si>
  <si>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</si>
  <si>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</si>
  <si>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</si>
  <si>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</si>
  <si>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</si>
  <si>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</si>
  <si>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</si>
  <si>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</si>
  <si>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</si>
  <si>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</si>
  <si>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</si>
  <si>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</si>
  <si>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</si>
  <si>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</si>
  <si>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</si>
  <si>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</si>
  <si>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</si>
  <si>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</si>
  <si>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</si>
  <si>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</si>
  <si>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</si>
  <si>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</si>
  <si>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</si>
  <si>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</si>
  <si>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</si>
  <si>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</si>
  <si>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</si>
  <si>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</si>
  <si>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</si>
  <si>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</si>
  <si>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</si>
  <si>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</si>
  <si>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</si>
  <si>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</si>
  <si>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</si>
  <si>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</si>
  <si>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</si>
  <si>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</si>
  <si>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</si>
  <si>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</si>
  <si>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</si>
  <si>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</si>
  <si>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</si>
  <si>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</si>
  <si>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</si>
  <si>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</si>
  <si>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</si>
  <si>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</si>
  <si>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</si>
  <si>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</si>
  <si>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</si>
  <si>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</si>
  <si>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</si>
  <si>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</si>
  <si>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</si>
  <si>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</si>
  <si>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</si>
  <si>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</si>
  <si>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</si>
  <si>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</si>
  <si>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</si>
  <si>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</si>
  <si>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</si>
  <si>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</si>
  <si>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</si>
  <si>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</si>
  <si>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</si>
  <si>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</si>
  <si>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</si>
  <si>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</si>
  <si>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</si>
  <si>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</si>
  <si>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</si>
  <si>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</si>
  <si>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</si>
  <si>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</si>
  <si>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</si>
  <si>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</si>
  <si>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</si>
  <si>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</si>
  <si>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</si>
  <si>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</si>
  <si>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</si>
  <si>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</si>
  <si>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</si>
  <si>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</si>
  <si>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</si>
  <si>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</si>
  <si>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</si>
  <si>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</si>
  <si>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</si>
  <si>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</si>
  <si>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</si>
  <si>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</si>
  <si>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</si>
  <si>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</si>
  <si>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</si>
  <si>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</si>
  <si>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</si>
  <si>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</si>
  <si>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</si>
  <si>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</si>
  <si>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</si>
  <si>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</si>
  <si>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</si>
  <si>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</si>
  <si>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</si>
  <si>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</si>
  <si>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</si>
  <si>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</si>
  <si>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</si>
  <si>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</si>
  <si>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</si>
  <si>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</si>
  <si>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</si>
  <si>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</si>
  <si>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</si>
  <si>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</si>
  <si>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</si>
  <si>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</si>
  <si>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</si>
  <si>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</si>
  <si>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</si>
  <si>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</si>
  <si>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</si>
  <si>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</si>
  <si>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</si>
  <si>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</si>
  <si>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</si>
  <si>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</si>
  <si>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</si>
  <si>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</si>
  <si>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</si>
  <si>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</si>
  <si>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</si>
  <si>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</si>
  <si>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</si>
  <si>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</si>
  <si>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</si>
  <si>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</si>
  <si>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</si>
  <si>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</si>
  <si>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</si>
  <si>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</si>
  <si>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</si>
  <si>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</si>
  <si>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</si>
  <si>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</si>
  <si>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</si>
  <si>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</si>
  <si>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</si>
  <si>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</si>
  <si>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</si>
  <si>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</si>
  <si>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</si>
  <si>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</si>
  <si>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</si>
  <si>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</si>
  <si>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</si>
  <si>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</si>
  <si>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</si>
  <si>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</si>
  <si>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</si>
  <si>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</si>
  <si>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</si>
  <si>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</si>
  <si>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</si>
  <si>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</si>
  <si>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</si>
  <si>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</si>
  <si>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</si>
  <si>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</si>
  <si>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</si>
  <si>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</si>
  <si>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</si>
  <si>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</si>
  <si>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</si>
  <si>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</si>
  <si>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</si>
  <si>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</si>
  <si>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</si>
  <si>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</si>
  <si>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</si>
  <si>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</si>
  <si>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</si>
  <si>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</si>
  <si>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</si>
  <si>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</si>
  <si>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</si>
  <si>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</si>
  <si>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</si>
  <si>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</si>
  <si>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</si>
  <si>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</si>
  <si>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</si>
  <si>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</si>
  <si>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</si>
  <si>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</si>
  <si>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</si>
  <si>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</si>
  <si>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</si>
  <si>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</si>
  <si>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</si>
  <si>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</si>
  <si>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</si>
  <si>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</si>
  <si>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</si>
  <si>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</si>
  <si>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</si>
  <si>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</si>
  <si>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</si>
  <si>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</si>
  <si>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</si>
  <si>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</si>
  <si>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</si>
  <si>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</si>
  <si>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</si>
  <si>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</si>
  <si>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</si>
  <si>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</si>
  <si>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</si>
  <si>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</si>
  <si>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</si>
  <si>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</si>
  <si>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</si>
  <si>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</si>
  <si>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</si>
  <si>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</si>
  <si>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</si>
  <si>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</si>
  <si>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</si>
  <si>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</si>
  <si>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</si>
  <si>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</si>
  <si>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</si>
  <si>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</si>
  <si>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</si>
  <si>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</si>
  <si>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</si>
  <si>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</si>
  <si>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</si>
  <si>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</si>
  <si>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</si>
  <si>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</si>
  <si>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</si>
  <si>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</si>
  <si>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</si>
  <si>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</si>
  <si>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</si>
  <si>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</si>
  <si>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</si>
  <si>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</si>
  <si>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</si>
  <si>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</si>
  <si>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</si>
  <si>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</si>
  <si>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</si>
  <si>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</si>
  <si>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</si>
  <si>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</si>
  <si>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</si>
  <si>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</si>
  <si>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</si>
  <si>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</si>
  <si>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</si>
  <si>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</si>
  <si>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</si>
  <si>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</si>
  <si>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</si>
  <si>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</si>
  <si>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</si>
  <si>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</si>
  <si>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</si>
  <si>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</si>
  <si>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</si>
  <si>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</si>
  <si>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</si>
  <si>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</si>
  <si>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</si>
  <si>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</si>
  <si>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</si>
  <si>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</si>
  <si>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</si>
  <si>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</si>
  <si>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</si>
  <si>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</si>
  <si>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</si>
  <si>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</si>
  <si>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</si>
  <si>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</si>
  <si>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</si>
  <si>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</si>
  <si>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</si>
  <si>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</si>
  <si>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</si>
  <si>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</si>
  <si>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</si>
  <si>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</si>
  <si>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</si>
  <si>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</si>
  <si>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</si>
  <si>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</si>
  <si>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</si>
  <si>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</si>
  <si>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</si>
  <si>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</si>
  <si>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</si>
  <si>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</si>
  <si>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</si>
  <si>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</si>
  <si>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</si>
  <si>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</si>
  <si>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</si>
  <si>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</si>
  <si>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</si>
  <si>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</si>
  <si>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</si>
  <si>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</si>
  <si>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</si>
  <si>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</si>
  <si>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</si>
  <si>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</si>
  <si>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</si>
  <si>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</si>
  <si>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</si>
  <si>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</si>
  <si>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</si>
  <si>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</si>
  <si>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</si>
  <si>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</si>
  <si>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</si>
  <si>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</si>
  <si>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</si>
  <si>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</si>
  <si>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</si>
  <si>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</si>
  <si>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</si>
  <si>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</si>
  <si>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</si>
  <si>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</si>
  <si>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</si>
  <si>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</si>
  <si>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</si>
  <si>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</si>
  <si>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</si>
  <si>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</si>
  <si>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</si>
  <si>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</si>
  <si>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</si>
  <si>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</si>
  <si>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</si>
  <si>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</si>
  <si>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</si>
  <si>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</si>
  <si>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</si>
  <si>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</si>
  <si>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</si>
  <si>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</si>
  <si>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</si>
  <si>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</si>
  <si>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</si>
  <si>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</si>
  <si>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</si>
  <si>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</si>
  <si>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</si>
  <si>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</si>
  <si>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</si>
  <si>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</si>
  <si>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</si>
  <si>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</si>
  <si>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</si>
  <si>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</si>
  <si>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</si>
  <si>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</si>
  <si>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</si>
  <si>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</si>
  <si>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</si>
  <si>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</si>
  <si>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</si>
  <si>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</si>
  <si>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</si>
  <si>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</si>
  <si>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</si>
  <si>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</si>
  <si>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</si>
  <si>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</si>
  <si>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</si>
  <si>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</si>
  <si>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</si>
  <si>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</si>
  <si>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</si>
  <si>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</si>
  <si>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</si>
  <si>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</si>
  <si>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</si>
  <si>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</si>
  <si>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</si>
  <si>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</si>
  <si>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</si>
  <si>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</si>
  <si>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</si>
  <si>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</si>
  <si>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</si>
  <si>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</si>
  <si>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</si>
  <si>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</si>
  <si>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</si>
  <si>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</si>
  <si>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</si>
  <si>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</si>
  <si>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</si>
  <si>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</si>
  <si>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</si>
  <si>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</si>
  <si>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</si>
  <si>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</si>
  <si>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</si>
  <si>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</si>
  <si>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</si>
  <si>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</si>
  <si>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</si>
  <si>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</si>
  <si>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</si>
  <si>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</si>
  <si>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</si>
  <si>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</si>
  <si>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</si>
  <si>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</si>
  <si>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</si>
  <si>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</si>
  <si>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</si>
  <si>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</si>
  <si>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</si>
  <si>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</si>
  <si>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</si>
  <si>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</si>
  <si>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</si>
  <si>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</si>
  <si>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</si>
  <si>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</si>
  <si>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</si>
  <si>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</si>
  <si>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</si>
  <si>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</si>
  <si>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</si>
  <si>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</si>
  <si>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</si>
  <si>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</si>
  <si>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</si>
  <si>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</si>
  <si>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</si>
  <si>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</si>
  <si>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</si>
  <si>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</si>
  <si>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</si>
  <si>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</si>
  <si>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</si>
  <si>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</si>
  <si>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</si>
  <si>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</si>
  <si>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</si>
  <si>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</si>
  <si>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</si>
  <si>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</si>
  <si>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</si>
  <si>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</si>
  <si>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</si>
  <si>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</si>
  <si>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</si>
  <si>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</si>
  <si>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</si>
  <si>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</si>
  <si>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</si>
  <si>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</si>
  <si>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</si>
  <si>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</si>
  <si>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</si>
  <si>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</si>
  <si>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</si>
  <si>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</si>
  <si>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</si>
  <si>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</si>
  <si>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</si>
  <si>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</si>
  <si>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</si>
  <si>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</si>
  <si>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</si>
  <si>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</si>
  <si>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</si>
  <si>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</si>
  <si>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</si>
  <si>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</si>
  <si>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</si>
  <si>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</si>
  <si>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</si>
  <si>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</si>
  <si>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</si>
  <si>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</si>
  <si>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</si>
  <si>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</si>
  <si>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</si>
  <si>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</si>
  <si>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</si>
  <si>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</si>
  <si>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</si>
  <si>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</si>
  <si>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</si>
  <si>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</si>
  <si>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</si>
  <si>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</si>
  <si>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</si>
  <si>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</si>
  <si>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</si>
  <si>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</si>
  <si>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</si>
  <si>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</si>
  <si>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</si>
  <si>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</si>
  <si>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</si>
  <si>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</si>
  <si>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</si>
  <si>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</si>
  <si>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</si>
  <si>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</si>
  <si>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</si>
  <si>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</si>
  <si>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</si>
  <si>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</si>
  <si>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</si>
  <si>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</si>
  <si>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</si>
  <si>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</si>
  <si>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</si>
  <si>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</si>
  <si>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</si>
  <si>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</si>
  <si>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</si>
  <si>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</si>
  <si>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</si>
  <si>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</si>
  <si>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</si>
  <si>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</si>
  <si>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</si>
  <si>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</si>
  <si>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</si>
  <si>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</si>
  <si>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</si>
  <si>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</si>
  <si>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</si>
  <si>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</si>
  <si>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</si>
  <si>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</si>
  <si>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</si>
  <si>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</si>
  <si>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</si>
  <si>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</si>
  <si>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</si>
  <si>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</si>
  <si>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</si>
  <si>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</si>
  <si>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</si>
  <si>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</si>
  <si>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</si>
  <si>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</si>
  <si>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</si>
  <si>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</si>
  <si>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</si>
  <si>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</si>
  <si>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</si>
  <si>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</si>
  <si>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</si>
  <si>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</si>
  <si>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</si>
  <si>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</si>
  <si>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</si>
  <si>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</si>
  <si>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</si>
  <si>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</si>
  <si>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</si>
  <si>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</si>
  <si>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</si>
  <si>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</si>
  <si>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</si>
  <si>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</si>
  <si>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</si>
  <si>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</si>
  <si>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</si>
  <si>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</si>
  <si>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</si>
  <si>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</si>
  <si>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</si>
  <si>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</si>
  <si>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</si>
  <si>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</si>
  <si>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</si>
  <si>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</si>
  <si>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</si>
  <si>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</si>
  <si>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</si>
  <si>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</si>
  <si>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</si>
  <si>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</si>
  <si>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</si>
  <si>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</si>
  <si>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</si>
  <si>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</si>
  <si>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</si>
  <si>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</si>
  <si>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</si>
  <si>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</si>
  <si>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</si>
  <si>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</si>
  <si>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</si>
  <si>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</si>
  <si>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</si>
  <si>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</si>
  <si>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</si>
  <si>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</si>
  <si>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</si>
  <si>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</si>
  <si>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</si>
  <si>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</si>
  <si>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</si>
  <si>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</si>
  <si>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</si>
  <si>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</si>
  <si>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</si>
  <si>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</si>
  <si>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</si>
  <si>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</si>
  <si>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</si>
  <si>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</si>
  <si>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</si>
  <si>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</si>
  <si>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</si>
  <si>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</si>
  <si>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</si>
  <si>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</si>
  <si>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</si>
  <si>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</si>
  <si>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</si>
  <si>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</si>
  <si>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</si>
  <si>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</si>
  <si>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</si>
  <si>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</si>
  <si>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</si>
  <si>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</si>
  <si>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</si>
  <si>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</si>
  <si>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</si>
  <si>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</si>
  <si>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</si>
  <si>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</si>
  <si>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</si>
  <si>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</si>
  <si>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</si>
  <si>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</si>
  <si>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</si>
  <si>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</si>
  <si>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</si>
  <si>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</si>
  <si>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</si>
  <si>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</si>
  <si>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</si>
  <si>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</si>
  <si>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</si>
  <si>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</si>
  <si>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</si>
  <si>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</si>
  <si>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</si>
  <si>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</si>
  <si>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</si>
  <si>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</si>
  <si>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</si>
  <si>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</si>
  <si>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</si>
  <si>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</si>
  <si>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</si>
  <si>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</si>
  <si>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</si>
  <si>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</si>
  <si>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</si>
  <si>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</si>
  <si>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</si>
  <si>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</si>
  <si>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</si>
  <si>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</si>
  <si>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</si>
  <si>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</si>
  <si>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</si>
  <si>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</si>
  <si>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</si>
  <si>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</si>
  <si>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</si>
  <si>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</si>
  <si>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</si>
  <si>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</si>
  <si>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</si>
  <si>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</si>
  <si>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</si>
  <si>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</si>
  <si>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</si>
  <si>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</si>
  <si>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</si>
  <si>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</si>
  <si>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</si>
  <si>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</si>
  <si>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</si>
  <si>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</si>
  <si>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</si>
  <si>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</si>
  <si>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</si>
  <si>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</si>
  <si>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</si>
  <si>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</si>
  <si>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</si>
  <si>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</si>
  <si>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</si>
  <si>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</si>
  <si>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</si>
  <si>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</si>
  <si>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</si>
  <si>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</si>
  <si>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</si>
  <si>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</si>
  <si>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</si>
  <si>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</si>
  <si>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</si>
  <si>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</si>
  <si>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</si>
  <si>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</si>
  <si>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</si>
  <si>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</si>
  <si>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</si>
  <si>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</si>
  <si>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</si>
  <si>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</si>
  <si>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</si>
  <si>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</si>
  <si>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</si>
  <si>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</si>
  <si>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</si>
  <si>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</si>
  <si>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</si>
  <si>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</si>
  <si>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</si>
  <si>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</si>
  <si>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</si>
  <si>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</si>
  <si>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</si>
  <si>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</si>
  <si>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</si>
  <si>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</si>
  <si>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</si>
  <si>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</si>
  <si>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</si>
  <si>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</si>
  <si>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</si>
  <si>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</si>
  <si>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</si>
  <si>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</si>
  <si>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</si>
  <si>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</si>
  <si>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</si>
  <si>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</si>
  <si>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</si>
  <si>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</si>
  <si>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</si>
  <si>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</si>
  <si>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</si>
  <si>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</si>
  <si>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</si>
  <si>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</si>
  <si>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</si>
  <si>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</si>
  <si>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</si>
  <si>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</si>
  <si>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</si>
  <si>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</si>
  <si>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</si>
  <si>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</si>
  <si>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</si>
  <si>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</si>
  <si>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</si>
  <si>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</si>
  <si>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</si>
  <si>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</si>
  <si>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</si>
  <si>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</si>
  <si>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</si>
  <si>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</si>
  <si>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</si>
  <si>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</si>
  <si>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</si>
  <si>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</si>
  <si>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</si>
  <si>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</si>
  <si>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</si>
  <si>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</si>
  <si>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</si>
  <si>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</si>
  <si>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</si>
  <si>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</si>
  <si>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</si>
  <si>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</si>
  <si>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</si>
  <si>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</si>
  <si>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</si>
  <si>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</si>
  <si>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</si>
  <si>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</si>
  <si>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</si>
  <si>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</si>
  <si>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</si>
  <si>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</si>
  <si>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</si>
  <si>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</si>
  <si>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</si>
  <si>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</si>
  <si>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</si>
  <si>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</si>
  <si>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</si>
  <si>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</si>
  <si>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</si>
  <si>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</si>
  <si>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</si>
  <si>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</si>
  <si>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</si>
  <si>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</si>
  <si>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</si>
  <si>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</si>
  <si>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</si>
  <si>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</si>
  <si>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</si>
  <si>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</si>
  <si>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</si>
  <si>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</si>
  <si>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</si>
  <si>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</si>
  <si>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</si>
  <si>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</si>
  <si>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</si>
  <si>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</si>
  <si>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</si>
  <si>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</si>
  <si>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</si>
  <si>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</si>
  <si>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</si>
  <si>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</si>
  <si>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</si>
  <si>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</si>
  <si>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</si>
  <si>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</si>
  <si>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</si>
  <si>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</si>
  <si>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</si>
  <si>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</si>
  <si>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</si>
  <si>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</si>
  <si>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</si>
  <si>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</si>
  <si>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</si>
  <si>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</si>
  <si>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</si>
  <si>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</si>
  <si>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</si>
  <si>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</si>
  <si>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</si>
  <si>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</si>
  <si>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</si>
  <si>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</si>
  <si>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</si>
  <si>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</si>
  <si>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</si>
  <si>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</si>
  <si>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</si>
  <si>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</si>
  <si>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</si>
  <si>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</si>
  <si>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</si>
  <si>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</si>
  <si>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</si>
  <si>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</si>
  <si>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</si>
  <si>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</si>
  <si>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</si>
  <si>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</si>
  <si>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</si>
  <si>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</si>
  <si>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</si>
  <si>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</si>
  <si>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</si>
  <si>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</si>
  <si>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</si>
  <si>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</si>
  <si>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</si>
  <si>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</si>
  <si>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</si>
  <si>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</si>
  <si>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</si>
  <si>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</si>
  <si>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</si>
  <si>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</si>
  <si>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</si>
  <si>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</si>
  <si>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</si>
  <si>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</si>
  <si>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</si>
  <si>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</si>
  <si>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</si>
  <si>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</si>
  <si>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</si>
  <si>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</si>
  <si>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</si>
  <si>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</si>
  <si>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</si>
  <si>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</si>
  <si>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</si>
  <si>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</si>
  <si>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</si>
  <si>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</si>
  <si>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</si>
  <si>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</si>
  <si>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</si>
  <si>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</si>
  <si>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</si>
  <si>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</si>
  <si>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</si>
  <si>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</si>
  <si>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</si>
  <si>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</si>
  <si>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</si>
  <si>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</si>
  <si>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</si>
  <si>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</si>
  <si>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</si>
  <si>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</si>
  <si>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</si>
  <si>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</si>
  <si>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</si>
  <si>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</si>
  <si>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</si>
  <si>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</si>
  <si>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</si>
  <si>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</si>
  <si>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</si>
  <si>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</si>
  <si>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</si>
  <si>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</si>
  <si>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</si>
  <si>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</si>
  <si>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</si>
  <si>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</si>
  <si>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</si>
  <si>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</si>
  <si>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</si>
  <si>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</si>
  <si>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</si>
  <si>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</si>
  <si>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</si>
  <si>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</si>
  <si>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</si>
  <si>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</si>
  <si>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</si>
  <si>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</si>
  <si>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</si>
  <si>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</si>
  <si>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</si>
  <si>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</si>
  <si>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</si>
  <si>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</si>
  <si>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</si>
  <si>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</si>
  <si>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</si>
  <si>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</si>
  <si>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</si>
  <si>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</si>
  <si>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</si>
  <si>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</si>
  <si>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</si>
  <si>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</si>
  <si>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</si>
  <si>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</si>
  <si>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</si>
  <si>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</si>
  <si>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</si>
  <si>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</si>
  <si>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</si>
  <si>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</si>
  <si>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</si>
  <si>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</si>
  <si>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</si>
  <si>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</si>
  <si>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</si>
  <si>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</si>
  <si>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</si>
  <si>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</si>
  <si>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</si>
  <si>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</si>
  <si>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</si>
  <si>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</si>
  <si>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</si>
  <si>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</si>
  <si>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</si>
  <si>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</si>
  <si>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</si>
  <si>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</si>
  <si>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</si>
  <si>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</si>
  <si>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</si>
  <si>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</si>
  <si>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</si>
  <si>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</si>
  <si>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</si>
  <si>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</si>
  <si>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</si>
  <si>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</si>
  <si>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</si>
  <si>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</si>
  <si>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</si>
  <si>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</si>
  <si>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</si>
  <si>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</si>
  <si>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</si>
  <si>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</si>
  <si>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</si>
  <si>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</si>
  <si>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</si>
  <si>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</si>
  <si>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</si>
  <si>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</si>
  <si>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</si>
  <si>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</si>
  <si>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</si>
  <si>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</si>
  <si>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</si>
  <si>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</si>
  <si>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</si>
  <si>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</si>
  <si>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</si>
  <si>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</si>
  <si>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</si>
  <si>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</si>
  <si>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</si>
  <si>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</si>
  <si>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</si>
  <si>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</si>
  <si>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</si>
  <si>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</si>
  <si>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</si>
  <si>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</si>
  <si>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</si>
  <si>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</si>
  <si>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</si>
  <si>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</si>
  <si>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</si>
  <si>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</si>
  <si>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</si>
  <si>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</si>
  <si>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</si>
  <si>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</si>
  <si>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</si>
  <si>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</si>
  <si>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</si>
  <si>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</si>
  <si>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</si>
  <si>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</si>
  <si>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</si>
  <si>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</si>
  <si>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</si>
  <si>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</si>
  <si>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</si>
  <si>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</si>
  <si>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</si>
  <si>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</si>
  <si>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</si>
  <si>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</si>
  <si>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</si>
  <si>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</si>
  <si>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</si>
  <si>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</si>
  <si>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</si>
  <si>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</si>
  <si>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</si>
  <si>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</si>
  <si>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</si>
  <si>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</si>
  <si>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</si>
  <si>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</si>
  <si>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</si>
  <si>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</si>
  <si>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</si>
  <si>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</si>
  <si>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</si>
  <si>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</si>
  <si>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</si>
  <si>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</si>
  <si>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</si>
  <si>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</si>
  <si>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</si>
  <si>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</si>
  <si>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</si>
  <si>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</si>
  <si>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</si>
  <si>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</si>
  <si>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</si>
  <si>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</si>
  <si>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</si>
  <si>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</si>
  <si>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</si>
  <si>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</si>
  <si>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</si>
  <si>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</si>
  <si>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</si>
  <si>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</si>
  <si>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</si>
  <si>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</si>
  <si>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</si>
  <si>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</si>
  <si>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</si>
  <si>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</si>
  <si>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</si>
  <si>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</si>
  <si>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</si>
  <si>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</si>
  <si>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</si>
  <si>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</si>
  <si>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</si>
  <si>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</si>
  <si>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</si>
  <si>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</si>
  <si>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</si>
  <si>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</si>
  <si>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</si>
  <si>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</si>
  <si>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</si>
  <si>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</si>
  <si>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</si>
  <si>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</si>
  <si>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</si>
  <si>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</si>
  <si>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</si>
  <si>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</si>
  <si>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</si>
  <si>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</si>
  <si>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</si>
  <si>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</si>
  <si>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</si>
  <si>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</si>
  <si>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</si>
  <si>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</si>
  <si>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</si>
  <si>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</si>
  <si>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</si>
  <si>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</si>
  <si>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</si>
  <si>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</si>
  <si>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</si>
  <si>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</si>
  <si>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</si>
  <si>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</si>
  <si>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</si>
  <si>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</si>
  <si>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</si>
  <si>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</si>
  <si>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</si>
  <si>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</si>
  <si>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</si>
  <si>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</si>
  <si>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</si>
  <si>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</si>
  <si>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</si>
  <si>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</si>
  <si>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</si>
  <si>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</si>
  <si>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</si>
  <si>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</si>
  <si>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</si>
  <si>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</si>
  <si>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</si>
  <si>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</si>
  <si>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</si>
  <si>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</si>
  <si>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</si>
  <si>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</si>
  <si>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</si>
  <si>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</si>
  <si>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</si>
  <si>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</si>
  <si>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</si>
  <si>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</si>
  <si>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</si>
  <si>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</si>
  <si>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</si>
  <si>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</si>
  <si>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</si>
  <si>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</si>
  <si>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</si>
  <si>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</si>
  <si>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</si>
  <si>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</si>
  <si>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</si>
  <si>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</si>
  <si>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</si>
  <si>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</si>
  <si>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</si>
  <si>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</si>
  <si>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</si>
  <si>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</si>
  <si>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</si>
  <si>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</si>
  <si>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</si>
  <si>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</si>
  <si>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</si>
  <si>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</si>
  <si>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</si>
  <si>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</si>
  <si>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</si>
  <si>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</si>
  <si>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</si>
  <si>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</si>
  <si>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</si>
  <si>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</si>
  <si>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</si>
  <si>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</si>
  <si>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</si>
  <si>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</si>
  <si>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</si>
  <si>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</si>
  <si>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</si>
  <si>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</si>
  <si>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</si>
  <si>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</si>
  <si>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</si>
  <si>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</si>
  <si>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</si>
  <si>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</si>
  <si>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</si>
  <si>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</si>
  <si>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</si>
  <si>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</si>
  <si>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</si>
  <si>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</si>
  <si>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</si>
  <si>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</si>
  <si>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</si>
  <si>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</si>
  <si>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</si>
  <si>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</si>
  <si>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</si>
  <si>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</si>
  <si>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</si>
  <si>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</si>
  <si>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</si>
  <si>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</si>
  <si>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</si>
  <si>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</si>
  <si>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</si>
  <si>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</si>
  <si>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</si>
  <si>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</si>
  <si>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</si>
  <si>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</si>
  <si>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</si>
  <si>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</si>
  <si>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</si>
  <si>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</si>
  <si>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</si>
  <si>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</si>
  <si>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</si>
  <si>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</si>
  <si>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</si>
  <si>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</si>
  <si>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</si>
  <si>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</si>
  <si>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</si>
  <si>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</si>
  <si>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</si>
  <si>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</si>
  <si>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</si>
  <si>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</si>
  <si>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</si>
  <si>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</si>
  <si>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</si>
  <si>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</si>
  <si>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</si>
  <si>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</si>
  <si>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</si>
  <si>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</si>
  <si>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</si>
  <si>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</si>
  <si>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</si>
  <si>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</si>
  <si>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</si>
  <si>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</si>
  <si>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</si>
  <si>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</si>
  <si>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</si>
  <si>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</si>
  <si>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</si>
  <si>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</si>
  <si>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</si>
  <si>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</si>
  <si>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</si>
  <si>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</si>
  <si>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</si>
  <si>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</si>
  <si>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</si>
  <si>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</si>
  <si>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</si>
  <si>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</si>
  <si>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</si>
  <si>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</si>
  <si>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</si>
  <si>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</si>
  <si>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</si>
  <si>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</si>
  <si>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</si>
  <si>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</si>
  <si>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</si>
  <si>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</si>
  <si>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</si>
  <si>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</si>
  <si>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</si>
  <si>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</si>
  <si>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</si>
  <si>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</si>
  <si>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</si>
  <si>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</si>
  <si>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</si>
  <si>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</si>
  <si>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</si>
  <si>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</si>
  <si>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</si>
  <si>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</si>
  <si>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</si>
  <si>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</si>
  <si>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</si>
  <si>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</si>
  <si>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</si>
  <si>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</si>
  <si>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</si>
  <si>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</si>
  <si>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</si>
  <si>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</si>
  <si>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</si>
  <si>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</si>
  <si>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</si>
  <si>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</si>
  <si>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</si>
  <si>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</si>
  <si>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</si>
  <si>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</si>
  <si>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</si>
  <si>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</si>
  <si>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</si>
  <si>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</si>
  <si>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</si>
  <si>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</si>
  <si>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</si>
  <si>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</si>
  <si>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</si>
  <si>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</si>
  <si>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</si>
  <si>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</si>
  <si>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</si>
  <si>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</si>
  <si>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</si>
  <si>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</si>
  <si>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</si>
  <si>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</si>
  <si>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</si>
  <si>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</si>
  <si>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</si>
  <si>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</si>
  <si>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</si>
  <si>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</si>
  <si>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</si>
  <si>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</si>
  <si>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</si>
  <si>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</si>
  <si>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</si>
  <si>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</si>
  <si>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</si>
  <si>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</si>
  <si>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</si>
  <si>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</si>
  <si>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</si>
  <si>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</si>
  <si>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</si>
  <si>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</si>
  <si>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</si>
  <si>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</si>
  <si>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</si>
  <si>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</si>
  <si>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</si>
  <si>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</si>
  <si>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</si>
  <si>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</si>
  <si>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</si>
  <si>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</si>
  <si>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</si>
  <si>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</si>
  <si>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</si>
  <si>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</si>
  <si>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</si>
  <si>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</si>
  <si>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</si>
  <si>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</si>
  <si>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</si>
  <si>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</si>
  <si>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</si>
  <si>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</si>
  <si>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</si>
  <si>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</si>
  <si>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</si>
  <si>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</si>
  <si>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</si>
  <si>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</si>
  <si>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</si>
  <si>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</si>
  <si>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</si>
  <si>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</si>
  <si>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</si>
  <si>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</si>
  <si>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</si>
  <si>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</si>
  <si>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</si>
  <si>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</si>
  <si>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</si>
  <si>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</si>
  <si>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</si>
  <si>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</si>
  <si>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</si>
  <si>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</si>
  <si>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</si>
  <si>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</si>
  <si>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</si>
  <si>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</si>
  <si>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</si>
  <si>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</si>
  <si>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</si>
  <si>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</si>
  <si>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</si>
  <si>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</si>
  <si>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</si>
  <si>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</si>
  <si>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</si>
  <si>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</si>
  <si>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</si>
  <si>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</si>
  <si>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</si>
  <si>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</si>
  <si>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</si>
  <si>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</si>
  <si>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</si>
  <si>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</si>
  <si>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</si>
  <si>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</si>
  <si>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</si>
  <si>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</si>
  <si>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</si>
  <si>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</si>
  <si>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</si>
  <si>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</si>
  <si>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</si>
  <si>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</si>
  <si>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</si>
  <si>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</si>
  <si>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</si>
  <si>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</si>
  <si>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</si>
  <si>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</si>
  <si>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</si>
  <si>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</si>
  <si>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</si>
  <si>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</si>
  <si>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</si>
  <si>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</si>
  <si>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</si>
  <si>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</si>
  <si>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</si>
  <si>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</si>
  <si>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</si>
  <si>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</si>
  <si>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</si>
  <si>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</si>
  <si>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</si>
  <si>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</si>
  <si>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</si>
  <si>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</si>
  <si>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</si>
  <si>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</si>
  <si>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</si>
  <si>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</si>
  <si>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</si>
  <si>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</si>
  <si>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</si>
  <si>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</si>
  <si>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</si>
  <si>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</si>
  <si>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</si>
  <si>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</si>
  <si>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</si>
  <si>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</si>
  <si>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</si>
  <si>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</si>
  <si>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</si>
  <si>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</si>
  <si>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</si>
  <si>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</si>
  <si>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</si>
  <si>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</si>
  <si>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</si>
  <si>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</si>
  <si>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</si>
  <si>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</si>
  <si>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</si>
  <si>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</si>
  <si>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</si>
  <si>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</si>
  <si>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</si>
  <si>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</si>
  <si>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</si>
  <si>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</si>
  <si>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</si>
  <si>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</si>
  <si>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</si>
  <si>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</si>
  <si>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</si>
  <si>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</si>
  <si>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</si>
  <si>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</si>
  <si>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</si>
  <si>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</si>
  <si>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</si>
  <si>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</si>
  <si>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</si>
  <si>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</si>
  <si>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</si>
  <si>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</si>
  <si>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</si>
  <si>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</si>
  <si>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</si>
  <si>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</si>
  <si>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</si>
  <si>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</si>
  <si>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</si>
  <si>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</si>
  <si>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</si>
  <si>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</si>
  <si>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</si>
  <si>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</si>
  <si>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</si>
  <si>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</si>
  <si>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</si>
  <si>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</si>
  <si>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</si>
  <si>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</si>
  <si>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</si>
  <si>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</si>
  <si>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</si>
  <si>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</si>
  <si>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</si>
  <si>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</si>
  <si>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</si>
  <si>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</si>
  <si>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</si>
  <si>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</si>
  <si>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</si>
  <si>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</si>
  <si>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</si>
  <si>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</si>
  <si>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</si>
  <si>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</si>
  <si>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</si>
  <si>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</si>
  <si>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</si>
  <si>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</si>
  <si>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</si>
  <si>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</si>
  <si>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</si>
  <si>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</si>
  <si>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</si>
  <si>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</si>
  <si>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</si>
  <si>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</si>
  <si>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</si>
  <si>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</si>
  <si>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</si>
  <si>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</si>
  <si>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</si>
  <si>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</si>
  <si>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</si>
  <si>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</si>
  <si>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</si>
  <si>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</si>
  <si>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</si>
  <si>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</si>
  <si>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</si>
  <si>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</si>
  <si>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</si>
  <si>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</si>
  <si>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</si>
  <si>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</si>
  <si>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</si>
  <si>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</si>
  <si>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</si>
  <si>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</si>
  <si>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</si>
  <si>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</si>
  <si>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</si>
  <si>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</si>
  <si>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</si>
  <si>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</si>
  <si>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</si>
  <si>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</si>
  <si>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</si>
  <si>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</si>
  <si>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</si>
  <si>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</si>
  <si>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</si>
  <si>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</si>
  <si>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</si>
  <si>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</si>
  <si>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</si>
  <si>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</si>
  <si>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</si>
  <si>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</si>
  <si>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</si>
  <si>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</si>
  <si>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</si>
  <si>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</si>
  <si>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</si>
  <si>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</si>
  <si>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</si>
  <si>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</si>
  <si>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</si>
  <si>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</si>
  <si>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</si>
  <si>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</si>
  <si>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</si>
  <si>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</si>
  <si>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</si>
  <si>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</si>
  <si>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</si>
  <si>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</si>
  <si>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</si>
  <si>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</si>
  <si>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</si>
  <si>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</si>
  <si>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</si>
  <si>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</si>
  <si>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</si>
  <si>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</si>
  <si>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</si>
  <si>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</si>
  <si>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</si>
  <si>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</si>
  <si>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</si>
  <si>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</si>
  <si>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</si>
  <si>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</si>
  <si>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</si>
  <si>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</si>
  <si>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</si>
  <si>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</si>
  <si>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</si>
  <si>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</si>
  <si>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</si>
  <si>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</si>
  <si>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</si>
  <si>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</si>
  <si>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</si>
  <si>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</si>
  <si>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</si>
  <si>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</si>
  <si>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</si>
  <si>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</si>
  <si>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</si>
  <si>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</si>
  <si>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</si>
  <si>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</si>
  <si>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</si>
  <si>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</si>
  <si>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</si>
  <si>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</si>
  <si>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</si>
  <si>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</si>
  <si>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</si>
  <si>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</si>
  <si>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</si>
  <si>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</si>
  <si>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</si>
  <si>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</si>
  <si>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</si>
  <si>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</si>
  <si>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</si>
  <si>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</si>
  <si>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</si>
  <si>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</si>
  <si>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</si>
  <si>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</si>
  <si>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</si>
  <si>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</si>
  <si>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</si>
  <si>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</si>
  <si>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</si>
  <si>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</si>
  <si>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</si>
  <si>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</si>
  <si>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</si>
  <si>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</si>
  <si>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</si>
  <si>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</si>
  <si>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</si>
  <si>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</si>
  <si>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</si>
  <si>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</si>
  <si>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</si>
  <si>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</si>
  <si>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</si>
  <si>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</si>
  <si>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</si>
  <si>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</si>
  <si>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</si>
  <si>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</si>
  <si>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</si>
  <si>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</si>
  <si>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</si>
  <si>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</si>
  <si>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</si>
  <si>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</si>
  <si>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</si>
  <si>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</si>
  <si>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</si>
  <si>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</si>
  <si>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</si>
  <si>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</si>
  <si>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</si>
  <si>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</si>
  <si>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</si>
  <si>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</si>
  <si>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</si>
  <si>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</si>
  <si>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</si>
  <si>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</si>
  <si>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</si>
  <si>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</si>
  <si>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</si>
  <si>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</si>
  <si>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</si>
  <si>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</si>
  <si>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</si>
  <si>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</si>
  <si>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</si>
  <si>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</si>
  <si>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</si>
  <si>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</si>
  <si>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</si>
  <si>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</si>
  <si>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</si>
  <si>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</si>
  <si>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</si>
  <si>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</si>
  <si>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</si>
  <si>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</si>
  <si>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</si>
  <si>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</si>
  <si>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</si>
  <si>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</si>
  <si>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</si>
  <si>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</si>
  <si>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</si>
  <si>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</si>
  <si>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</si>
  <si>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</si>
  <si>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</si>
  <si>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</si>
  <si>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</si>
  <si>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</si>
  <si>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</si>
  <si>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</si>
  <si>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</si>
  <si>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</si>
  <si>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</si>
  <si>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</si>
  <si>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</si>
  <si>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</si>
  <si>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</si>
  <si>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</si>
  <si>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</si>
  <si>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</si>
  <si>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</si>
  <si>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</si>
  <si>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</si>
  <si>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</si>
  <si>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</si>
  <si>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</si>
  <si>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</si>
  <si>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</si>
  <si>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</si>
  <si>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</si>
  <si>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</si>
  <si>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</si>
  <si>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</si>
  <si>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</si>
  <si>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</si>
  <si>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</si>
  <si>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</si>
  <si>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</si>
  <si>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</si>
  <si>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</si>
  <si>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</si>
  <si>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</si>
  <si>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</si>
  <si>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</si>
  <si>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</si>
  <si>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</si>
  <si>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</si>
  <si>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</si>
  <si>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</si>
  <si>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</si>
  <si>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</si>
  <si>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</si>
  <si>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</si>
  <si>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</si>
  <si>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</si>
  <si>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</si>
  <si>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</si>
  <si>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</si>
  <si>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</si>
  <si>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</si>
  <si>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</si>
  <si>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</si>
  <si>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</si>
  <si>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</si>
  <si>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</si>
  <si>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</si>
  <si>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</si>
  <si>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</si>
  <si>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</si>
  <si>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</si>
  <si>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</si>
  <si>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</si>
  <si>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</si>
  <si>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</si>
  <si>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</si>
  <si>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</si>
  <si>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</si>
  <si>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</si>
  <si>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</si>
  <si>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</si>
  <si>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</si>
  <si>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</si>
  <si>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</si>
  <si>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</si>
  <si>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</si>
  <si>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</si>
  <si>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</si>
  <si>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</si>
  <si>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</si>
  <si>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</si>
  <si>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</si>
  <si>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</si>
  <si>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</si>
  <si>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</si>
  <si>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</si>
  <si>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</si>
  <si>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</si>
  <si>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</si>
  <si>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</si>
  <si>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</si>
  <si>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</si>
  <si>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</si>
  <si>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</si>
  <si>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</si>
  <si>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</si>
  <si>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</si>
  <si>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</si>
  <si>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</si>
  <si>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</si>
  <si>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</si>
  <si>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</si>
  <si>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</si>
  <si>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</si>
  <si>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</si>
  <si>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</si>
  <si>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</si>
  <si>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</si>
  <si>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</si>
  <si>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</si>
  <si>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</si>
  <si>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</si>
  <si>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</si>
  <si>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</si>
  <si>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</si>
  <si>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</si>
  <si>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</si>
  <si>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</si>
  <si>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</si>
  <si>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</si>
  <si>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</si>
  <si>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</si>
  <si>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</si>
  <si>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</si>
  <si>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</si>
  <si>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</si>
  <si>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</si>
  <si>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</si>
  <si>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</si>
  <si>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</si>
  <si>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</si>
  <si>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</si>
  <si>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</si>
  <si>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</si>
  <si>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</si>
  <si>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</si>
  <si>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</si>
  <si>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</si>
  <si>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</si>
  <si>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</si>
  <si>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</si>
  <si>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</si>
  <si>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</si>
  <si>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</si>
  <si>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</si>
  <si>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</si>
  <si>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</si>
  <si>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</si>
  <si>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</si>
  <si>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</si>
  <si>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</si>
  <si>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</si>
  <si>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</si>
  <si>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</si>
  <si>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</si>
  <si>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</si>
  <si>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</si>
  <si>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</si>
  <si>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</si>
  <si>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</si>
  <si>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</si>
  <si>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</si>
  <si>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</si>
  <si>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</si>
  <si>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</si>
  <si>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</si>
  <si>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</si>
  <si>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</si>
  <si>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</si>
  <si>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</si>
  <si>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</si>
  <si>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</si>
  <si>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</si>
  <si>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</si>
  <si>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</si>
  <si>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</si>
  <si>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</si>
  <si>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</si>
  <si>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</si>
  <si>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</si>
  <si>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</si>
  <si>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</si>
  <si>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</si>
  <si>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</si>
  <si>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</si>
  <si>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</si>
  <si>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</si>
  <si>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</si>
  <si>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</si>
  <si>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</si>
  <si>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</si>
  <si>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</si>
  <si>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</si>
  <si>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</si>
  <si>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</si>
  <si>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</si>
  <si>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</si>
  <si>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</si>
  <si>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</si>
  <si>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</si>
  <si>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</si>
  <si>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</si>
  <si>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</si>
  <si>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</si>
  <si>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</si>
  <si>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</si>
  <si>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</si>
  <si>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</si>
  <si>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</si>
  <si>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</si>
  <si>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</si>
  <si>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</si>
  <si>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</si>
  <si>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</si>
  <si>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</si>
  <si>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</si>
  <si>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</si>
  <si>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</si>
  <si>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</si>
  <si>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</si>
  <si>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</si>
  <si>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</si>
  <si>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</si>
  <si>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</si>
  <si>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</si>
  <si>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</si>
  <si>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</si>
  <si>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</si>
  <si>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</si>
  <si>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</si>
  <si>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</si>
  <si>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</si>
  <si>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</si>
  <si>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</si>
  <si>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</si>
  <si>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</si>
  <si>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</si>
  <si>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</si>
  <si>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</si>
  <si>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</si>
  <si>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</si>
  <si>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</si>
  <si>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</si>
  <si>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</si>
  <si>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</si>
  <si>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</si>
  <si>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</si>
  <si>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</si>
  <si>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</si>
  <si>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</si>
  <si>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</si>
  <si>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</si>
  <si>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</si>
  <si>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</si>
  <si>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</si>
  <si>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</si>
  <si>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</si>
  <si>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</si>
  <si>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</si>
  <si>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</si>
  <si>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</si>
  <si>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</si>
  <si>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</si>
  <si>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</si>
  <si>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</si>
  <si>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</si>
  <si>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</si>
  <si>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</si>
  <si>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</si>
  <si>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</si>
  <si>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</si>
  <si>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</si>
  <si>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</si>
  <si>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</si>
  <si>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</si>
  <si>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</si>
  <si>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</si>
  <si>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</si>
  <si>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</si>
  <si>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</si>
  <si>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</si>
  <si>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</si>
  <si>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</si>
  <si>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</si>
  <si>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</si>
  <si>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</si>
  <si>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</si>
  <si>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</si>
  <si>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</si>
  <si>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</si>
  <si>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</si>
  <si>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</si>
  <si>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</si>
  <si>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</si>
  <si>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</si>
  <si>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</si>
  <si>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</si>
  <si>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</si>
  <si>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</si>
  <si>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</si>
  <si>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</si>
  <si>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</si>
  <si>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</si>
  <si>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</si>
  <si>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</si>
  <si>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</si>
  <si>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</si>
  <si>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</si>
  <si>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</si>
  <si>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</si>
  <si>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</si>
  <si>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</si>
  <si>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</si>
  <si>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</si>
  <si>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</si>
  <si>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</si>
  <si>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</si>
  <si>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</si>
  <si>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</si>
  <si>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</si>
  <si>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</si>
  <si>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</si>
  <si>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</si>
  <si>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</si>
  <si>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</si>
  <si>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</si>
  <si>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</si>
  <si>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</si>
  <si>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</si>
  <si>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</si>
  <si>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</si>
  <si>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</si>
  <si>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</si>
  <si>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</si>
  <si>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</si>
  <si>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</si>
  <si>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</si>
  <si>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</si>
  <si>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</si>
  <si>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</si>
  <si>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</si>
  <si>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</si>
  <si>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</si>
  <si>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</si>
  <si>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</si>
  <si>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</si>
  <si>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</si>
  <si>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</si>
  <si>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</si>
  <si>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</si>
  <si>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</si>
  <si>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</si>
  <si>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</si>
  <si>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</si>
  <si>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</si>
  <si>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</si>
  <si>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</si>
  <si>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</si>
  <si>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</si>
  <si>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</si>
  <si>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</si>
  <si>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</si>
  <si>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</si>
  <si>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</si>
  <si>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</si>
  <si>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</si>
  <si>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</si>
  <si>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</si>
  <si>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</si>
  <si>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</si>
  <si>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</si>
  <si>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</si>
  <si>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</si>
  <si>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</si>
  <si>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</si>
  <si>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</si>
  <si>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</si>
  <si>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</si>
  <si>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</si>
  <si>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</si>
  <si>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</si>
  <si>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</si>
  <si>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</si>
  <si>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</si>
  <si>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</si>
  <si>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</si>
  <si>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</si>
  <si>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</si>
  <si>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</si>
  <si>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</si>
  <si>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</si>
  <si>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</si>
  <si>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</si>
  <si>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</si>
  <si>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</si>
  <si>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</si>
  <si>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</si>
  <si>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</si>
  <si>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</si>
  <si>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</si>
  <si>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</si>
  <si>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</si>
  <si>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</si>
  <si>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</si>
  <si>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</si>
  <si>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</si>
  <si>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</si>
  <si>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</si>
  <si>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</si>
  <si>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</si>
  <si>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</si>
  <si>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</si>
  <si>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</si>
  <si>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</si>
  <si>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</si>
  <si>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</si>
  <si>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</si>
  <si>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</si>
  <si>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</si>
  <si>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</si>
  <si>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</si>
  <si>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</si>
  <si>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</si>
  <si>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</si>
  <si>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</si>
  <si>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</si>
  <si>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</si>
  <si>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</si>
  <si>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</si>
  <si>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</si>
  <si>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</si>
  <si>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</si>
  <si>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</si>
  <si>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</si>
  <si>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</si>
  <si>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</si>
  <si>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</si>
  <si>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</si>
  <si>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</si>
  <si>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</si>
  <si>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</si>
  <si>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</si>
  <si>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</si>
  <si>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</si>
  <si>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</si>
  <si>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</si>
  <si>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</si>
  <si>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</si>
  <si>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</si>
  <si>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</si>
  <si>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</si>
  <si>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</si>
  <si>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</si>
  <si>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</si>
  <si>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</si>
  <si>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</si>
  <si>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</si>
  <si>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</si>
  <si>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</si>
  <si>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</si>
  <si>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</si>
  <si>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</si>
  <si>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</si>
  <si>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</si>
  <si>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</si>
  <si>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</si>
  <si>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</si>
  <si>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</si>
  <si>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</si>
  <si>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</si>
  <si>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</si>
  <si>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</si>
  <si>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</si>
  <si>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</si>
  <si>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</si>
  <si>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</si>
  <si>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</si>
  <si>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</si>
  <si>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</si>
  <si>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</si>
  <si>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</si>
  <si>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</si>
  <si>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</si>
  <si>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</si>
  <si>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</si>
  <si>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</si>
  <si>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</si>
  <si>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</si>
  <si>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</si>
  <si>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</si>
  <si>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</si>
  <si>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</si>
  <si>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</si>
  <si>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</si>
  <si>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</si>
  <si>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</si>
  <si>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</si>
  <si>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</si>
  <si>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</si>
  <si>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</si>
  <si>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</si>
  <si>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</si>
  <si>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</si>
  <si>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</si>
  <si>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</si>
  <si>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</si>
  <si>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</si>
  <si>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</si>
  <si>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</si>
  <si>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</si>
  <si>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</si>
  <si>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</si>
  <si>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</si>
  <si>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</si>
  <si>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</si>
  <si>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</si>
  <si>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</si>
  <si>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</si>
  <si>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</si>
  <si>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</si>
  <si>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</si>
  <si>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</si>
  <si>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</si>
  <si>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</si>
  <si>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</si>
  <si>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</si>
  <si>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</si>
  <si>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</si>
  <si>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</si>
  <si>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</si>
  <si>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</si>
  <si>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</si>
  <si>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</si>
  <si>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</si>
  <si>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</si>
  <si>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</si>
  <si>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</si>
  <si>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</si>
  <si>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</si>
  <si>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</si>
  <si>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</si>
  <si>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</si>
  <si>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</si>
  <si>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</si>
  <si>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</si>
  <si>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</si>
  <si>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</si>
  <si>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</si>
  <si>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</si>
  <si>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</si>
  <si>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</si>
  <si>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</si>
  <si>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</si>
  <si>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</si>
  <si>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</si>
  <si>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</si>
  <si>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</si>
  <si>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</si>
  <si>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</si>
  <si>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</si>
  <si>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</si>
  <si>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</si>
  <si>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</si>
  <si>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</si>
  <si>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</si>
  <si>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</si>
  <si>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</si>
  <si>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</si>
  <si>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</si>
  <si>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</si>
  <si>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</si>
  <si>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</si>
  <si>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</si>
  <si>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</si>
  <si>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</si>
  <si>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</si>
  <si>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</si>
  <si>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</si>
  <si>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</si>
  <si>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</si>
  <si>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</si>
  <si>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</si>
  <si>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</si>
  <si>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</si>
  <si>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</si>
  <si>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</si>
  <si>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</si>
  <si>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</si>
  <si>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</si>
  <si>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</si>
  <si>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</si>
  <si>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</si>
  <si>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</si>
  <si>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</si>
  <si>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</si>
  <si>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</si>
  <si>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</si>
  <si>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</si>
  <si>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</si>
  <si>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</si>
  <si>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</si>
  <si>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</si>
  <si>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</si>
  <si>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</si>
  <si>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</si>
  <si>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</si>
  <si>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</si>
  <si>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</si>
  <si>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</si>
  <si>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</si>
  <si>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</si>
  <si>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</si>
  <si>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</si>
  <si>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</si>
  <si>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</si>
  <si>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</si>
  <si>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</si>
  <si>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</si>
  <si>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</si>
  <si>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</si>
  <si>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</si>
  <si>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</si>
  <si>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</si>
  <si>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</si>
  <si>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</si>
  <si>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</si>
  <si>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</si>
  <si>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</si>
  <si>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</si>
  <si>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</si>
  <si>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</si>
  <si>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</si>
  <si>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</si>
  <si>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</si>
  <si>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</si>
  <si>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</si>
  <si>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</si>
  <si>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</si>
  <si>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</si>
  <si>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</si>
  <si>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</si>
  <si>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</si>
  <si>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</si>
  <si>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</si>
  <si>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</si>
  <si>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</si>
  <si>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</si>
  <si>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</si>
  <si>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</si>
  <si>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</si>
  <si>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</si>
  <si>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</si>
  <si>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</si>
  <si>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</si>
  <si>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</si>
  <si>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</si>
  <si>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</si>
  <si>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</si>
  <si>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</si>
  <si>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</si>
  <si>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</si>
  <si>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</si>
  <si>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</si>
  <si>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</si>
  <si>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</si>
  <si>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</si>
  <si>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</si>
  <si>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</si>
  <si>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</si>
  <si>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</si>
  <si>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</si>
  <si>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</si>
  <si>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</si>
  <si>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</si>
  <si>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</si>
  <si>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</si>
  <si>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</si>
  <si>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</si>
  <si>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</si>
  <si>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</si>
  <si>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</si>
  <si>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</si>
  <si>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</si>
  <si>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</si>
  <si>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</si>
  <si>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</si>
  <si>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</si>
  <si>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</si>
  <si>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</si>
  <si>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</si>
  <si>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</si>
  <si>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</si>
  <si>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</si>
  <si>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</si>
  <si>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</si>
  <si>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</si>
  <si>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</si>
  <si>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</si>
  <si>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</si>
  <si>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</si>
  <si>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</si>
  <si>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</si>
  <si>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</si>
  <si>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</si>
  <si>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</si>
  <si>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</si>
  <si>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</si>
  <si>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</si>
  <si>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</si>
  <si>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</si>
  <si>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</si>
  <si>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</si>
  <si>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</si>
  <si>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</si>
  <si>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</si>
  <si>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</si>
  <si>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</si>
  <si>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</si>
  <si>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</si>
  <si>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</si>
  <si>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</si>
  <si>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</si>
  <si>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</si>
  <si>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</si>
  <si>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</si>
  <si>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</si>
  <si>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</si>
  <si>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</si>
  <si>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</si>
  <si>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</si>
  <si>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</si>
  <si>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</si>
  <si>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</si>
  <si>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</si>
  <si>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</si>
  <si>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</si>
  <si>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</si>
  <si>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</si>
  <si>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</si>
  <si>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</si>
  <si>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</si>
  <si>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</si>
  <si>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</si>
  <si>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</si>
  <si>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</si>
  <si>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</si>
  <si>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</si>
  <si>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</si>
  <si>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</si>
  <si>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</si>
  <si>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</si>
  <si>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</si>
  <si>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</si>
  <si>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</si>
  <si>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</si>
  <si>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</si>
  <si>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</si>
  <si>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</si>
  <si>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</si>
  <si>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</si>
  <si>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</si>
  <si>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</si>
  <si>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</si>
  <si>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</si>
  <si>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</si>
  <si>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</si>
  <si>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</si>
  <si>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</si>
  <si>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</si>
  <si>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</si>
  <si>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</si>
  <si>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</si>
  <si>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</si>
  <si>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</si>
  <si>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</si>
  <si>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</si>
  <si>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</si>
  <si>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</si>
  <si>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</si>
  <si>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</si>
  <si>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</si>
  <si>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</si>
  <si>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</si>
  <si>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</si>
  <si>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</si>
  <si>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</si>
  <si>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</si>
  <si>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</si>
  <si>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</si>
  <si>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</si>
  <si>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</si>
  <si>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</si>
  <si>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</si>
  <si>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</si>
  <si>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</si>
  <si>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</si>
  <si>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</si>
  <si>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</si>
  <si>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</si>
  <si>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</si>
  <si>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</si>
  <si>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</si>
  <si>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</si>
  <si>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</si>
  <si>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</si>
  <si>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</si>
  <si>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</si>
  <si>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</si>
  <si>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</si>
  <si>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</si>
  <si>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</si>
  <si>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</si>
  <si>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</si>
  <si>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</si>
  <si>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</si>
  <si>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</si>
  <si>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</si>
  <si>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</si>
  <si>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</si>
  <si>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</si>
  <si>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</si>
  <si>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</si>
  <si>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</si>
  <si>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</si>
  <si>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</si>
  <si>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</si>
  <si>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</si>
  <si>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</si>
  <si>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</si>
  <si>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</si>
  <si>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</si>
  <si>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</si>
  <si>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</si>
  <si>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</si>
  <si>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</si>
  <si>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</si>
  <si>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</si>
  <si>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</si>
  <si>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</si>
  <si>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</si>
  <si>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</si>
  <si>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</si>
  <si>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</si>
  <si>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</si>
  <si>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</si>
  <si>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</si>
  <si>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</si>
  <si>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</si>
  <si>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</si>
  <si>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</si>
  <si>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</si>
  <si>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</si>
  <si>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</si>
  <si>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</si>
  <si>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</si>
  <si>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</si>
  <si>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</si>
  <si>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</si>
  <si>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</si>
  <si>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</si>
  <si>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</si>
  <si>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</si>
  <si>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</si>
  <si>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</si>
  <si>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</si>
  <si>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</si>
  <si>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</si>
  <si>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</si>
  <si>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</si>
  <si>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</si>
  <si>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</si>
  <si>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</si>
  <si>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</si>
  <si>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</si>
  <si>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</si>
  <si>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</si>
  <si>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</si>
  <si>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</si>
  <si>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</si>
  <si>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</si>
  <si>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</si>
  <si>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</si>
  <si>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</si>
  <si>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</si>
  <si>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</si>
  <si>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</si>
  <si>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</si>
  <si>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</si>
  <si>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</si>
  <si>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</si>
  <si>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</si>
  <si>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</si>
  <si>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</si>
  <si>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</si>
  <si>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</si>
  <si>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</si>
  <si>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</si>
  <si>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</si>
  <si>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</si>
  <si>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</si>
  <si>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</si>
  <si>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</si>
  <si>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</si>
  <si>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</si>
  <si>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</si>
  <si>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</si>
  <si>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</si>
  <si>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</si>
  <si>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</si>
  <si>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</si>
  <si>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</si>
  <si>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</si>
  <si>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</si>
  <si>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</si>
  <si>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</si>
  <si>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</si>
  <si>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</si>
  <si>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</si>
  <si>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</si>
  <si>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</si>
  <si>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</si>
  <si>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</si>
  <si>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</si>
  <si>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</si>
  <si>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</si>
  <si>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</si>
  <si>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</si>
  <si>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</si>
  <si>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</si>
  <si>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</si>
  <si>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</si>
  <si>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</si>
  <si>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</si>
  <si>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</si>
  <si>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</si>
  <si>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</si>
  <si>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</si>
  <si>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</si>
  <si>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</si>
  <si>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</si>
  <si>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</si>
  <si>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</si>
  <si>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</si>
  <si>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</si>
  <si>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</si>
  <si>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</si>
  <si>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</si>
  <si>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</si>
  <si>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</si>
  <si>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</si>
  <si>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</si>
  <si>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</si>
  <si>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</si>
  <si>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</si>
  <si>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</si>
  <si>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</si>
  <si>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</si>
  <si>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</si>
  <si>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</si>
  <si>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</si>
  <si>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</si>
  <si>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</si>
  <si>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</si>
  <si>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</si>
  <si>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</si>
  <si>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</si>
  <si>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</si>
  <si>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</si>
  <si>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</si>
  <si>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</si>
  <si>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</si>
  <si>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</si>
  <si>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</si>
  <si>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</si>
  <si>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</si>
  <si>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</si>
  <si>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</si>
  <si>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</si>
  <si>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</si>
  <si>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</si>
  <si>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</si>
  <si>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</si>
  <si>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</si>
  <si>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</si>
  <si>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</si>
  <si>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</si>
  <si>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</si>
  <si>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</si>
  <si>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</si>
  <si>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</si>
  <si>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</si>
  <si>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</si>
  <si>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</si>
  <si>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</si>
  <si>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</si>
  <si>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</si>
  <si>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</si>
  <si>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</si>
  <si>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</si>
  <si>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</si>
  <si>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</si>
  <si>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</si>
  <si>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</si>
  <si>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</si>
  <si>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</si>
  <si>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</si>
  <si>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</si>
  <si>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</si>
  <si>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</si>
  <si>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</si>
  <si>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</si>
  <si>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</si>
  <si>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</si>
  <si>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</si>
  <si>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</si>
  <si>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</si>
  <si>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</si>
  <si>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</si>
  <si>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</si>
  <si>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</si>
  <si>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</si>
  <si>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</si>
  <si>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</si>
  <si>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</si>
  <si>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</si>
  <si>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</si>
  <si>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</si>
  <si>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</si>
  <si>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</si>
  <si>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</si>
  <si>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</si>
  <si>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</si>
  <si>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</si>
  <si>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</si>
  <si>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</si>
  <si>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</si>
  <si>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</si>
  <si>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</si>
  <si>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</si>
  <si>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</si>
  <si>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</si>
  <si>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</si>
  <si>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</si>
  <si>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</si>
  <si>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</si>
  <si>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</si>
  <si>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</si>
  <si>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</si>
  <si>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</si>
  <si>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</si>
  <si>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</si>
  <si>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</si>
  <si>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</si>
  <si>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</si>
  <si>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</si>
  <si>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</si>
  <si>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</si>
  <si>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</si>
  <si>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</si>
  <si>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</si>
  <si>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</si>
  <si>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</si>
  <si>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</si>
  <si>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</si>
  <si>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</si>
  <si>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</si>
  <si>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</si>
  <si>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</si>
  <si>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</si>
  <si>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</si>
  <si>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</si>
  <si>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</si>
  <si>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</si>
  <si>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</si>
  <si>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</si>
  <si>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</si>
  <si>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</si>
  <si>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</si>
  <si>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</si>
  <si>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</si>
  <si>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</si>
  <si>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</si>
  <si>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</si>
  <si>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</si>
  <si>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</si>
  <si>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</si>
  <si>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</si>
  <si>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</si>
  <si>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</si>
  <si>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</si>
  <si>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</si>
  <si>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</si>
  <si>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</si>
  <si>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</si>
  <si>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</si>
  <si>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</si>
  <si>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</si>
  <si>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</si>
  <si>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</si>
  <si>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</si>
  <si>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</si>
  <si>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</si>
  <si>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</si>
  <si>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</si>
  <si>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</si>
  <si>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</si>
  <si>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</si>
  <si>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</si>
  <si>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</si>
  <si>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</si>
  <si>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</si>
  <si>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</si>
  <si>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</si>
  <si>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</si>
  <si>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</si>
  <si>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</si>
  <si>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</si>
  <si>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</si>
  <si>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</si>
  <si>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</si>
  <si>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</si>
  <si>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</si>
  <si>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</si>
  <si>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</si>
  <si>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</si>
  <si>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</si>
  <si>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</si>
  <si>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</si>
  <si>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</si>
  <si>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</si>
  <si>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</si>
  <si>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</si>
  <si>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</si>
  <si>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</si>
  <si>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</si>
  <si>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</si>
  <si>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</si>
  <si>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</si>
  <si>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</si>
  <si>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</si>
  <si>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</si>
  <si>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</si>
  <si>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</si>
  <si>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</si>
  <si>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</si>
  <si>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</si>
  <si>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</si>
  <si>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</si>
  <si>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</si>
  <si>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</si>
  <si>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</si>
  <si>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</si>
  <si>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</si>
  <si>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</si>
  <si>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</si>
  <si>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</si>
  <si>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</si>
  <si>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</si>
  <si>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</si>
  <si>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</si>
  <si>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</si>
  <si>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</si>
  <si>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</si>
  <si>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</si>
  <si>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</si>
  <si>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</si>
  <si>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</si>
  <si>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</si>
  <si>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</si>
  <si>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</si>
  <si>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</si>
  <si>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</si>
  <si>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</si>
  <si>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</si>
  <si>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</si>
  <si>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</si>
  <si>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</si>
  <si>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</si>
  <si>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</si>
  <si>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</si>
  <si>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</si>
  <si>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</si>
  <si>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</si>
  <si>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</si>
  <si>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</si>
  <si>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</si>
  <si>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</si>
  <si>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</si>
  <si>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</si>
  <si>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</si>
  <si>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</si>
  <si>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</si>
  <si>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</si>
  <si>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</si>
  <si>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</si>
  <si>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</si>
  <si>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</si>
  <si>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</si>
  <si>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</si>
  <si>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</si>
  <si>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</si>
  <si>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</si>
  <si>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</si>
  <si>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</si>
  <si>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</si>
  <si>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</si>
  <si>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</si>
  <si>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</si>
  <si>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</si>
  <si>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</si>
  <si>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</si>
  <si>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</si>
  <si>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</si>
  <si>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</si>
  <si>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</si>
  <si>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</si>
  <si>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</si>
  <si>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</si>
  <si>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</si>
  <si>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</si>
  <si>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</si>
  <si>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</si>
  <si>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</si>
  <si>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</si>
  <si>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</si>
  <si>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</si>
  <si>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</si>
  <si>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</si>
  <si>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</si>
  <si>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</si>
  <si>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</si>
  <si>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</si>
  <si>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</si>
  <si>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</si>
  <si>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</si>
  <si>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</si>
  <si>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</si>
  <si>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</si>
  <si>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</si>
  <si>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</si>
  <si>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</si>
  <si>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</si>
  <si>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</si>
  <si>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</si>
  <si>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</si>
  <si>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</si>
  <si>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</si>
  <si>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</si>
  <si>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</si>
  <si>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</si>
  <si>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</si>
  <si>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</si>
  <si>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</si>
  <si>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</si>
  <si>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</si>
  <si>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</si>
  <si>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</si>
  <si>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</si>
  <si>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</si>
  <si>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</si>
  <si>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</si>
  <si>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</si>
  <si>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</si>
  <si>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</si>
  <si>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</si>
  <si>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</si>
  <si>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</si>
  <si>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</si>
  <si>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</si>
  <si>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</si>
  <si>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</si>
  <si>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</si>
  <si>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</si>
  <si>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</si>
  <si>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</si>
  <si>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</si>
  <si>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</si>
  <si>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</si>
  <si>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</si>
  <si>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</si>
  <si>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</si>
  <si>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</si>
  <si>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</si>
  <si>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</si>
  <si>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</si>
  <si>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</si>
  <si>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</si>
  <si>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</si>
  <si>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</si>
  <si>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</si>
  <si>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</si>
  <si>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</si>
  <si>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</si>
  <si>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</si>
  <si>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</si>
  <si>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</si>
  <si>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</si>
  <si>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</si>
  <si>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</si>
  <si>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</si>
  <si>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</si>
  <si>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</si>
  <si>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</si>
  <si>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</si>
  <si>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</si>
  <si>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</si>
  <si>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</si>
  <si>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</si>
  <si>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</si>
  <si>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</si>
  <si>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</si>
  <si>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</si>
  <si>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</si>
  <si>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</si>
  <si>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</si>
  <si>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</si>
  <si>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</si>
  <si>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</si>
  <si>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</si>
  <si>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</si>
  <si>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</si>
  <si>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</si>
  <si>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</si>
  <si>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</si>
  <si>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</si>
  <si>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</si>
  <si>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</si>
  <si>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</si>
  <si>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</si>
  <si>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</si>
  <si>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</si>
  <si>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</si>
  <si>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</si>
  <si>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</si>
  <si>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</si>
  <si>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</si>
  <si>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</si>
  <si>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</si>
  <si>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</si>
  <si>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</si>
  <si>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</si>
  <si>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</si>
  <si>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</si>
  <si>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</si>
  <si>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</si>
  <si>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</si>
  <si>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</si>
  <si>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</si>
  <si>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</si>
  <si>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</si>
  <si>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</si>
  <si>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</si>
  <si>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</si>
  <si>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</si>
  <si>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</si>
  <si>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</si>
  <si>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</si>
  <si>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</si>
  <si>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</si>
  <si>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</si>
  <si>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</si>
  <si>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</si>
  <si>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</si>
  <si>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</si>
  <si>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</si>
  <si>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</si>
  <si>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</si>
  <si>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</si>
  <si>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</si>
  <si>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</si>
  <si>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</si>
  <si>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</si>
  <si>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</si>
  <si>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</si>
  <si>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</si>
  <si>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</si>
  <si>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</si>
  <si>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</si>
  <si>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</si>
  <si>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</si>
  <si>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</si>
  <si>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</si>
  <si>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</si>
  <si>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</si>
  <si>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</si>
  <si>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</si>
  <si>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</si>
  <si>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</si>
  <si>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</si>
  <si>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</si>
  <si>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</si>
  <si>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</si>
  <si>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</si>
  <si>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</si>
  <si>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</si>
  <si>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</si>
  <si>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</si>
  <si>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</si>
  <si>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</si>
  <si>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</si>
  <si>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</si>
  <si>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</si>
  <si>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</si>
  <si>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</si>
  <si>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</si>
  <si>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</si>
  <si>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</si>
  <si>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</si>
  <si>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</si>
  <si>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</si>
  <si>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</si>
  <si>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</si>
  <si>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</si>
  <si>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</si>
  <si>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</si>
  <si>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</si>
  <si>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</si>
  <si>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</si>
  <si>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</si>
  <si>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</si>
  <si>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</si>
  <si>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</si>
  <si>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</si>
  <si>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</si>
  <si>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</si>
  <si>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</si>
  <si>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</si>
  <si>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</si>
  <si>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</si>
  <si>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</si>
  <si>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</si>
  <si>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</si>
  <si>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</si>
  <si>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</si>
  <si>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</si>
  <si>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</si>
  <si>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</si>
  <si>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</si>
  <si>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</si>
  <si>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</si>
  <si>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</si>
  <si>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</si>
  <si>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</si>
  <si>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</si>
  <si>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</si>
  <si>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</si>
  <si>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</si>
  <si>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</si>
  <si>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</si>
  <si>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</si>
  <si>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</si>
  <si>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</si>
  <si>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</si>
  <si>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</si>
  <si>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</si>
  <si>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</si>
  <si>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</si>
  <si>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</si>
  <si>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</si>
  <si>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</si>
  <si>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</si>
  <si>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</si>
  <si>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</si>
  <si>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</si>
  <si>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</si>
  <si>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</si>
  <si>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</si>
  <si>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</si>
  <si>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</si>
  <si>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</si>
  <si>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</si>
  <si>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</si>
  <si>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</si>
  <si>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</si>
  <si>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</si>
  <si>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</si>
  <si>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</si>
  <si>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</si>
  <si>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</si>
  <si>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</si>
  <si>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</si>
  <si>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</si>
  <si>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</si>
  <si>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</si>
  <si>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</si>
  <si>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</si>
  <si>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</si>
  <si>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</si>
  <si>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</si>
  <si>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</si>
  <si>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</si>
  <si>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</si>
  <si>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</si>
  <si>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</si>
  <si>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</si>
  <si>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</si>
  <si>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</si>
  <si>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</si>
  <si>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</si>
  <si>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</si>
  <si>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</si>
  <si>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</si>
  <si>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</si>
  <si>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</si>
  <si>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</si>
  <si>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</si>
  <si>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</si>
  <si>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</si>
  <si>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</si>
  <si>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</si>
  <si>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</si>
  <si>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</si>
  <si>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</si>
  <si>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</si>
  <si>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</si>
  <si>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</si>
  <si>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</si>
  <si>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</si>
  <si>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</si>
  <si>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</si>
  <si>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</si>
  <si>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</si>
  <si>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</si>
  <si>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</si>
  <si>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</si>
  <si>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</si>
  <si>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</si>
  <si>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</si>
  <si>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</si>
  <si>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</si>
  <si>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</si>
  <si>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</si>
  <si>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</si>
  <si>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</si>
  <si>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</si>
  <si>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</si>
  <si>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</si>
  <si>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</si>
  <si>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</si>
  <si>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</si>
  <si>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</si>
  <si>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</si>
  <si>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</si>
  <si>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</si>
  <si>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</si>
  <si>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</si>
  <si>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</si>
  <si>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</si>
  <si>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</si>
  <si>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</si>
  <si>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</si>
  <si>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</si>
  <si>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</si>
  <si>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</si>
  <si>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</si>
  <si>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</si>
  <si>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</si>
  <si>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</si>
  <si>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</si>
  <si>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</si>
  <si>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</si>
  <si>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</si>
  <si>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</si>
  <si>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</si>
  <si>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</si>
  <si>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</si>
  <si>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</si>
  <si>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</si>
  <si>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</si>
  <si>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</si>
  <si>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</si>
  <si>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</si>
  <si>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</si>
  <si>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</si>
  <si>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</si>
  <si>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</si>
  <si>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</si>
  <si>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</si>
  <si>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</si>
  <si>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</si>
  <si>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</si>
  <si>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</si>
  <si>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</si>
  <si>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</si>
  <si>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</si>
  <si>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</si>
  <si>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</si>
  <si>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</si>
  <si>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</si>
  <si>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</si>
  <si>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</si>
  <si>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</si>
  <si>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</si>
  <si>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</si>
  <si>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</si>
  <si>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</si>
  <si>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</si>
  <si>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</si>
  <si>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</si>
  <si>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</si>
  <si>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</si>
  <si>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</si>
  <si>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</si>
  <si>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</si>
  <si>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</si>
  <si>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</si>
  <si>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</si>
  <si>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</si>
  <si>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</si>
  <si>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</si>
  <si>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</si>
  <si>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</si>
  <si>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</si>
  <si>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</si>
  <si>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</si>
  <si>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</si>
  <si>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</si>
  <si>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</si>
  <si>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</si>
  <si>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</si>
  <si>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</si>
  <si>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</si>
  <si>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</si>
  <si>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</si>
  <si>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</si>
  <si>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</si>
  <si>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</si>
  <si>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</si>
  <si>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</si>
  <si>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</si>
  <si>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</si>
  <si>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</si>
  <si>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</si>
  <si>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</si>
  <si>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</si>
  <si>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</si>
  <si>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</si>
  <si>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</si>
  <si>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</si>
  <si>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</si>
  <si>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</si>
  <si>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</si>
  <si>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</si>
  <si>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</si>
  <si>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</si>
  <si>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</si>
  <si>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</si>
  <si>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</si>
  <si>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</si>
  <si>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</si>
  <si>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</si>
  <si>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</si>
  <si>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</si>
  <si>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</si>
  <si>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</si>
  <si>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</si>
  <si>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</si>
  <si>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</si>
  <si>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</si>
  <si>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</si>
  <si>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</si>
  <si>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</si>
  <si>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</si>
  <si>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</si>
  <si>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</si>
  <si>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</si>
  <si>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</si>
  <si>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</si>
  <si>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</si>
  <si>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</si>
  <si>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</si>
  <si>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</si>
  <si>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</si>
  <si>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</si>
  <si>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</si>
  <si>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</si>
  <si>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</si>
  <si>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</si>
  <si>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</si>
  <si>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</si>
  <si>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</si>
  <si>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</si>
  <si>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</si>
  <si>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</si>
  <si>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</si>
  <si>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</si>
  <si>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</si>
  <si>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</si>
  <si>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</si>
  <si>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</si>
  <si>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</si>
  <si>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</si>
  <si>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</si>
  <si>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</si>
  <si>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</si>
  <si>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</si>
  <si>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</si>
  <si>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</si>
  <si>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</si>
  <si>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</si>
  <si>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</si>
  <si>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</si>
  <si>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</si>
  <si>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</si>
  <si>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</si>
  <si>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</si>
  <si>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</si>
  <si>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</si>
  <si>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</si>
  <si>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</si>
  <si>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</si>
  <si>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</si>
  <si>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</si>
  <si>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</si>
  <si>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</si>
  <si>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</si>
  <si>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</si>
  <si>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</si>
  <si>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</si>
  <si>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</si>
  <si>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</si>
  <si>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</si>
  <si>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</si>
  <si>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</si>
  <si>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</si>
  <si>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</si>
  <si>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</si>
  <si>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</si>
  <si>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</si>
  <si>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</si>
  <si>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</si>
  <si>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</si>
  <si>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</si>
  <si>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</si>
  <si>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</si>
  <si>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</si>
  <si>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</si>
  <si>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</si>
  <si>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</si>
  <si>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</si>
  <si>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</si>
  <si>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</si>
  <si>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</si>
  <si>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</si>
  <si>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</si>
  <si>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</si>
  <si>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</si>
  <si>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</si>
  <si>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</si>
  <si>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</si>
  <si>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</si>
  <si>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</si>
  <si>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</si>
  <si>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</si>
  <si>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</si>
  <si>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</si>
  <si>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</si>
  <si>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</si>
  <si>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</si>
  <si>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</si>
  <si>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</si>
  <si>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</si>
  <si>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</si>
  <si>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</si>
  <si>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</si>
  <si>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</si>
  <si>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</si>
  <si>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</si>
  <si>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</si>
  <si>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</si>
  <si>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</si>
  <si>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</si>
  <si>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</si>
  <si>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</si>
  <si>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</si>
  <si>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</si>
  <si>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</si>
  <si>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</si>
  <si>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</si>
  <si>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</si>
  <si>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</si>
  <si>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</si>
  <si>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</si>
  <si>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</si>
  <si>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</si>
  <si>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</si>
  <si>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</si>
  <si>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</si>
  <si>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</si>
  <si>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</si>
  <si>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</si>
  <si>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</si>
  <si>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</si>
  <si>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</si>
  <si>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</si>
  <si>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</si>
  <si>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</si>
  <si>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</si>
  <si>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</si>
  <si>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</si>
  <si>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</si>
  <si>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</si>
  <si>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</si>
  <si>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</si>
  <si>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</si>
  <si>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</si>
  <si>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</si>
  <si>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</si>
  <si>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</si>
  <si>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</si>
  <si>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</si>
  <si>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</si>
  <si>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</si>
  <si>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</si>
  <si>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</si>
  <si>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</si>
  <si>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</si>
  <si>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</si>
  <si>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</si>
  <si>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</si>
  <si>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</si>
  <si>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</si>
  <si>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</si>
  <si>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</si>
  <si>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</si>
  <si>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</si>
  <si>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</si>
  <si>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</si>
  <si>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</si>
  <si>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</si>
  <si>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</si>
  <si>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</si>
  <si>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</si>
  <si>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</si>
  <si>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</si>
  <si>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</si>
  <si>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</si>
  <si>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</si>
  <si>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</si>
  <si>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</si>
  <si>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</si>
  <si>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</si>
  <si>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</si>
  <si>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</si>
  <si>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</si>
  <si>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</si>
  <si>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</si>
  <si>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</si>
  <si>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</si>
  <si>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</si>
  <si>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</si>
  <si>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</si>
  <si>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</si>
  <si>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</si>
  <si>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</si>
  <si>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</si>
  <si>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</si>
  <si>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</si>
  <si>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</si>
  <si>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</si>
  <si>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</si>
  <si>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</si>
  <si>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</si>
  <si>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</si>
  <si>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</si>
  <si>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</si>
  <si>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</si>
  <si>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</si>
  <si>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</si>
  <si>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</si>
  <si>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</si>
  <si>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</si>
  <si>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</si>
  <si>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</si>
  <si>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</si>
  <si>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</si>
  <si>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</si>
  <si>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</si>
  <si>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</si>
  <si>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</si>
  <si>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</si>
  <si>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</si>
  <si>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</si>
  <si>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</si>
  <si>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</si>
  <si>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</si>
  <si>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</si>
  <si>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</si>
  <si>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</si>
  <si>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</si>
  <si>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</si>
  <si>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</si>
  <si>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</si>
  <si>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</si>
  <si>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</si>
  <si>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</si>
  <si>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</si>
  <si>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</si>
  <si>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</si>
  <si>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</si>
  <si>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</si>
  <si>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</si>
  <si>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</si>
  <si>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</si>
  <si>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</si>
  <si>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</si>
  <si>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</si>
  <si>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</si>
  <si>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</si>
  <si>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</si>
  <si>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</si>
  <si>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</si>
  <si>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</si>
  <si>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</si>
  <si>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</si>
  <si>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</si>
  <si>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</si>
  <si>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</si>
  <si>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</si>
  <si>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</si>
  <si>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</si>
  <si>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</si>
  <si>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</si>
  <si>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</si>
  <si>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</si>
  <si>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</si>
  <si>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</si>
  <si>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</si>
  <si>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</si>
  <si>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</si>
  <si>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</si>
  <si>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</si>
  <si>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</si>
  <si>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</si>
  <si>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</si>
  <si>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</si>
  <si>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</si>
  <si>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</si>
  <si>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</si>
  <si>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</si>
  <si>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</si>
  <si>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</si>
  <si>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</si>
  <si>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</si>
  <si>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</si>
  <si>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</si>
  <si>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</si>
  <si>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</si>
  <si>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</si>
  <si>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</si>
  <si>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</si>
  <si>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</si>
  <si>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</si>
  <si>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</si>
  <si>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</si>
  <si>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</si>
  <si>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</si>
  <si>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</si>
  <si>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</si>
  <si>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</si>
  <si>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</si>
  <si>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</si>
  <si>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</si>
  <si>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</si>
  <si>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</si>
  <si>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</si>
  <si>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</si>
  <si>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</si>
  <si>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</si>
  <si>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</si>
  <si>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</si>
  <si>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</si>
  <si>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</si>
  <si>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</si>
  <si>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</si>
  <si>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</si>
  <si>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</si>
  <si>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</si>
  <si>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</si>
  <si>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</si>
  <si>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</si>
  <si>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</si>
  <si>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</si>
  <si>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</si>
  <si>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</si>
  <si>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</si>
  <si>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</si>
  <si>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</si>
  <si>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</si>
  <si>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</si>
  <si>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</si>
  <si>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</si>
  <si>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</si>
  <si>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</si>
  <si>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</si>
  <si>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</si>
  <si>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</si>
  <si>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</si>
  <si>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</si>
  <si>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</si>
  <si>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</si>
  <si>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</si>
  <si>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</si>
  <si>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</si>
  <si>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</si>
  <si>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</si>
  <si>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</si>
  <si>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</si>
  <si>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</si>
  <si>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</si>
  <si>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</si>
  <si>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</si>
  <si>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</si>
  <si>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</si>
  <si>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</si>
  <si>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</si>
  <si>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</si>
  <si>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</si>
  <si>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</si>
  <si>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</si>
  <si>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</si>
  <si>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</si>
  <si>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</si>
  <si>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</si>
  <si>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</si>
  <si>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</si>
  <si>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</si>
  <si>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</si>
  <si>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</si>
  <si>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</si>
  <si>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</si>
  <si>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</si>
  <si>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</si>
  <si>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</si>
  <si>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</si>
  <si>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</si>
  <si>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</si>
  <si>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</si>
  <si>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</si>
  <si>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</si>
  <si>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</si>
  <si>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</si>
  <si>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</si>
  <si>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</si>
  <si>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</si>
  <si>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</si>
  <si>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</si>
  <si>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</si>
  <si>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</si>
  <si>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</si>
  <si>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</si>
  <si>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</si>
  <si>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</si>
  <si>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</si>
  <si>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</si>
  <si>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</si>
  <si>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</si>
  <si>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</si>
  <si>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</si>
  <si>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</si>
  <si>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</si>
  <si>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</si>
  <si>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</si>
  <si>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</si>
  <si>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</si>
  <si>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</si>
  <si>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</si>
  <si>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</si>
  <si>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</si>
  <si>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</si>
  <si>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</si>
  <si>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</si>
  <si>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</si>
  <si>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</si>
  <si>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</si>
  <si>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</si>
  <si>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</si>
  <si>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</si>
  <si>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</si>
  <si>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</si>
  <si>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</si>
  <si>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</si>
  <si>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</si>
  <si>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</si>
  <si>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</si>
  <si>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</si>
  <si>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</si>
  <si>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</si>
  <si>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</si>
  <si>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</si>
  <si>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</si>
  <si>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</si>
  <si>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</si>
  <si>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</si>
  <si>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</si>
  <si>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</si>
  <si>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</si>
  <si>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</si>
  <si>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</si>
  <si>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</si>
  <si>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</si>
  <si>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</si>
  <si>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</si>
  <si>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</si>
  <si>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</si>
  <si>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</si>
  <si>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</si>
  <si>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</si>
  <si>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</si>
  <si>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</si>
  <si>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</si>
  <si>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</si>
  <si>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</si>
  <si>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</si>
  <si>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</si>
  <si>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</si>
  <si>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</si>
  <si>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</si>
  <si>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</si>
  <si>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</si>
  <si>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</si>
  <si>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</si>
  <si>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</si>
  <si>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</si>
  <si>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</si>
  <si>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</si>
  <si>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</si>
  <si>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</si>
  <si>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</si>
  <si>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</si>
  <si>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</si>
  <si>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</si>
  <si>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</si>
  <si>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</si>
  <si>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</si>
  <si>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</si>
  <si>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</si>
  <si>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</si>
  <si>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</si>
  <si>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</si>
  <si>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</si>
  <si>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</si>
  <si>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</si>
  <si>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</si>
  <si>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</si>
  <si>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</si>
  <si>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</si>
  <si>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</si>
  <si>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</si>
  <si>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</si>
  <si>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</si>
  <si>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</si>
  <si>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</si>
  <si>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</si>
  <si>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</si>
  <si>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</si>
  <si>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</si>
  <si>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</si>
  <si>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</si>
  <si>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</si>
  <si>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</si>
  <si>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</si>
  <si>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</si>
  <si>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</si>
  <si>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</si>
  <si>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</si>
  <si>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</si>
  <si>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</si>
  <si>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</si>
  <si>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</si>
  <si>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</si>
  <si>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</si>
  <si>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</si>
  <si>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</si>
  <si>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</si>
  <si>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</si>
  <si>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</si>
  <si>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</si>
  <si>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</si>
  <si>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</si>
  <si>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</si>
  <si>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</si>
  <si>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</si>
  <si>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</si>
  <si>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</si>
  <si>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</si>
  <si>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</si>
  <si>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</si>
  <si>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</si>
  <si>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</si>
  <si>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</si>
  <si>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</si>
  <si>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</si>
  <si>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</si>
  <si>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</si>
  <si>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</si>
  <si>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</si>
  <si>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</si>
  <si>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</si>
  <si>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</si>
  <si>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</si>
  <si>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</si>
  <si>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</si>
  <si>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</si>
  <si>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</si>
  <si>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</si>
  <si>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</si>
  <si>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</si>
  <si>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</si>
  <si>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</si>
  <si>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</si>
  <si>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</si>
  <si>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</si>
  <si>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</si>
  <si>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</si>
  <si>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</si>
  <si>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</si>
  <si>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</si>
  <si>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</si>
  <si>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</si>
  <si>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</si>
  <si>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</si>
  <si>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</si>
  <si>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</si>
  <si>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</si>
  <si>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</si>
  <si>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</si>
  <si>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</si>
  <si>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</si>
  <si>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</si>
  <si>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</si>
  <si>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</si>
  <si>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</si>
  <si>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</si>
  <si>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</si>
  <si>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</si>
  <si>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</si>
  <si>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</si>
  <si>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</si>
  <si>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</si>
  <si>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</si>
  <si>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</si>
  <si>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</si>
  <si>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</si>
  <si>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</si>
  <si>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</si>
  <si>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</si>
  <si>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</si>
  <si>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</si>
  <si>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</si>
  <si>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</si>
  <si>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</si>
  <si>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</si>
  <si>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</si>
  <si>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</si>
  <si>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</si>
  <si>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</si>
  <si>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</si>
  <si>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</si>
  <si>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</si>
  <si>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</si>
  <si>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</si>
  <si>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</si>
  <si>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</si>
  <si>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</si>
  <si>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</si>
  <si>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</si>
  <si>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</si>
  <si>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</si>
  <si>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</si>
  <si>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</si>
  <si>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</si>
  <si>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</si>
  <si>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</si>
  <si>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</si>
  <si>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</si>
  <si>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</si>
  <si>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</si>
  <si>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</si>
  <si>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</si>
  <si>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</si>
  <si>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</si>
  <si>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</si>
  <si>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</si>
  <si>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</si>
  <si>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</si>
  <si>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</si>
  <si>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</si>
  <si>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</si>
  <si>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</si>
  <si>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</si>
  <si>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</si>
  <si>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</si>
  <si>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</si>
  <si>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</si>
  <si>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</si>
  <si>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</si>
  <si>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</si>
  <si>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</si>
  <si>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</si>
  <si>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</si>
  <si>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</si>
  <si>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</si>
  <si>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</si>
  <si>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</si>
  <si>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</si>
  <si>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</si>
  <si>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</si>
  <si>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</si>
  <si>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</si>
  <si>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</si>
  <si>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</si>
  <si>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</si>
  <si>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</si>
  <si>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</si>
  <si>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</si>
  <si>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</si>
  <si>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</si>
  <si>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</si>
  <si>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</si>
  <si>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</si>
  <si>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</si>
  <si>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</si>
  <si>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</si>
  <si>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</si>
  <si>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</si>
  <si>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</si>
  <si>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</si>
  <si>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</si>
  <si>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</si>
  <si>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</si>
  <si>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</si>
  <si>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</si>
  <si>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</si>
  <si>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</si>
  <si>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</si>
  <si>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</si>
  <si>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</si>
  <si>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</si>
  <si>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</si>
  <si>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</si>
  <si>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</si>
  <si>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</si>
  <si>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</si>
  <si>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</si>
  <si>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</si>
  <si>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</si>
  <si>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</si>
  <si>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</si>
  <si>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</si>
  <si>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</si>
  <si>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</si>
  <si>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</si>
  <si>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</si>
  <si>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</si>
  <si>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</si>
  <si>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</si>
  <si>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</si>
  <si>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</si>
  <si>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</si>
  <si>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</si>
  <si>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</si>
  <si>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</si>
  <si>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</si>
  <si>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</si>
  <si>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</si>
  <si>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</si>
  <si>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</si>
  <si>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</si>
  <si>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</si>
  <si>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</si>
  <si>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</si>
  <si>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</si>
  <si>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</si>
  <si>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</si>
  <si>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</si>
  <si>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</si>
  <si>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</si>
  <si>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</si>
  <si>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</si>
  <si>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</si>
  <si>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</si>
  <si>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</si>
  <si>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</si>
  <si>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</si>
  <si>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</si>
  <si>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</si>
  <si>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</si>
  <si>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</si>
  <si>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</si>
  <si>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</si>
  <si>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</si>
  <si>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</si>
  <si>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</si>
  <si>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</si>
  <si>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</si>
  <si>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</si>
  <si>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</si>
  <si>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</si>
  <si>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</si>
  <si>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</si>
  <si>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</si>
  <si>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</si>
  <si>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</si>
  <si>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</si>
  <si>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</si>
  <si>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</si>
  <si>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</si>
  <si>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</si>
  <si>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</si>
  <si>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</si>
  <si>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</si>
  <si>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</si>
  <si>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</si>
  <si>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</si>
  <si>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</si>
  <si>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</si>
  <si>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</si>
  <si>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</si>
  <si>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</si>
  <si>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</si>
  <si>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</si>
  <si>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</si>
  <si>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</si>
  <si>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</si>
  <si>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</si>
  <si>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</si>
  <si>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</si>
  <si>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</si>
  <si>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</si>
  <si>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</si>
  <si>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</si>
  <si>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</si>
  <si>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</si>
  <si>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</si>
  <si>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</si>
  <si>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</si>
  <si>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</si>
  <si>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</si>
  <si>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</si>
  <si>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</si>
  <si>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</si>
  <si>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</si>
  <si>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</si>
  <si>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</si>
  <si>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</si>
  <si>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</si>
  <si>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</si>
  <si>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</si>
  <si>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</si>
  <si>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</si>
  <si>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</si>
  <si>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</si>
  <si>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</si>
  <si>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</si>
  <si>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</si>
  <si>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</si>
  <si>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</si>
  <si>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</si>
  <si>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</si>
  <si>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</si>
  <si>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</si>
  <si>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</si>
  <si>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</si>
  <si>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</si>
  <si>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</si>
  <si>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</si>
  <si>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</si>
  <si>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</si>
  <si>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</si>
  <si>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</si>
  <si>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</si>
  <si>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</si>
  <si>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</si>
  <si>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</si>
  <si>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</si>
  <si>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</si>
  <si>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</si>
  <si>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</si>
  <si>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</si>
  <si>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</si>
  <si>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</si>
  <si>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</si>
  <si>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</si>
  <si>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</si>
  <si>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</si>
  <si>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</si>
  <si>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</si>
  <si>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</si>
  <si>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</si>
  <si>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</si>
  <si>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</si>
  <si>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</si>
  <si>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</si>
  <si>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</si>
  <si>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</si>
  <si>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</si>
  <si>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</si>
  <si>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</si>
  <si>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</si>
  <si>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</si>
  <si>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</si>
  <si>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</si>
  <si>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</si>
  <si>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</si>
  <si>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</si>
  <si>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</si>
  <si>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</si>
  <si>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</si>
  <si>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</si>
  <si>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</si>
  <si>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</si>
  <si>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</si>
  <si>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</si>
  <si>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</si>
  <si>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</si>
  <si>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</si>
  <si>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</si>
  <si>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</si>
  <si>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</si>
  <si>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</si>
  <si>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</si>
  <si>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</si>
  <si>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</si>
  <si>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</si>
  <si>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</si>
  <si>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</si>
  <si>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</si>
  <si>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</si>
  <si>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</si>
  <si>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</si>
  <si>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</si>
  <si>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</si>
  <si>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</si>
  <si>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</si>
  <si>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</si>
  <si>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</si>
  <si>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</si>
  <si>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</si>
  <si>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</si>
  <si>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</si>
  <si>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</si>
  <si>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</si>
  <si>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</si>
  <si>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</si>
  <si>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</si>
  <si>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</si>
  <si>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</si>
  <si>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</si>
  <si>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</si>
  <si>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</si>
  <si>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</si>
  <si>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</si>
  <si>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</si>
  <si>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</si>
  <si>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</si>
  <si>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</si>
  <si>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</si>
  <si>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</si>
  <si>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</si>
  <si>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</si>
  <si>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</si>
  <si>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</si>
  <si>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</si>
  <si>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</si>
  <si>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</si>
  <si>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</si>
  <si>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</si>
  <si>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</si>
  <si>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</si>
  <si>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</si>
  <si>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</si>
  <si>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</si>
  <si>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</si>
  <si>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</si>
  <si>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</si>
  <si>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</si>
  <si>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</si>
  <si>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</si>
  <si>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</si>
  <si>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</si>
  <si>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</si>
  <si>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</si>
  <si>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</si>
  <si>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</si>
  <si>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</si>
  <si>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</si>
  <si>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</si>
  <si>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</si>
  <si>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</si>
  <si>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</si>
  <si>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</si>
  <si>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</si>
  <si>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</si>
  <si>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</si>
  <si>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</si>
  <si>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</si>
  <si>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</si>
  <si>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</si>
  <si>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</si>
  <si>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</si>
  <si>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</si>
  <si>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</si>
  <si>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</si>
  <si>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</si>
  <si>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</si>
  <si>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</si>
  <si>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</si>
  <si>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</si>
  <si>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</si>
  <si>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</si>
  <si>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</si>
  <si>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</si>
  <si>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</si>
  <si>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</si>
  <si>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</si>
  <si>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</si>
  <si>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</si>
  <si>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</si>
  <si>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</si>
  <si>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</si>
  <si>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</si>
  <si>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</si>
  <si>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</si>
  <si>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</si>
  <si>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</si>
  <si>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</si>
  <si>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</si>
  <si>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</si>
  <si>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</si>
  <si>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</si>
  <si>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</si>
  <si>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</si>
  <si>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</si>
  <si>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</si>
  <si>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</si>
  <si>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</si>
  <si>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</si>
  <si>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</si>
  <si>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</si>
  <si>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</si>
  <si>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</si>
  <si>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</si>
  <si>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</si>
  <si>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</si>
  <si>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</si>
  <si>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</si>
  <si>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</si>
  <si>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</si>
  <si>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</si>
  <si>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</si>
  <si>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</si>
  <si>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</si>
  <si>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</si>
  <si>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</si>
  <si>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</si>
  <si>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</si>
  <si>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</si>
  <si>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</si>
  <si>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</si>
  <si>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</si>
  <si>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</si>
  <si>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</si>
  <si>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</si>
  <si>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</si>
  <si>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</si>
  <si>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</si>
  <si>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</si>
  <si>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</si>
  <si>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</si>
  <si>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</si>
  <si>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</si>
  <si>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</si>
  <si>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</si>
  <si>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</si>
  <si>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</si>
  <si>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</si>
  <si>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</si>
  <si>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</si>
  <si>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</si>
  <si>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</si>
  <si>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</si>
  <si>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</si>
  <si>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</si>
  <si>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</si>
  <si>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</si>
  <si>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</si>
  <si>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</si>
  <si>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</si>
  <si>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</si>
  <si>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</si>
  <si>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</si>
  <si>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</si>
  <si>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</si>
  <si>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</si>
  <si>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</si>
  <si>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</si>
  <si>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</si>
  <si>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</si>
  <si>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</si>
  <si>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</si>
  <si>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</si>
  <si>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</si>
  <si>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</si>
  <si>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</si>
  <si>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</si>
  <si>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</si>
  <si>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</si>
  <si>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</si>
  <si>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</si>
  <si>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</si>
  <si>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</si>
  <si>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</si>
  <si>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</si>
  <si>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</si>
  <si>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</si>
  <si>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</si>
  <si>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</si>
  <si>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</si>
  <si>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</si>
  <si>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</si>
  <si>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</si>
  <si>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</si>
  <si>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</si>
  <si>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</si>
  <si>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</si>
  <si>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</si>
  <si>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</si>
  <si>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</si>
  <si>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</si>
  <si>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</si>
  <si>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</si>
  <si>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</si>
  <si>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</si>
  <si>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</si>
  <si>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</si>
  <si>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</si>
  <si>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</si>
  <si>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</si>
  <si>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</si>
  <si>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</si>
  <si>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</si>
  <si>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</si>
  <si>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</si>
  <si>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</si>
  <si>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</si>
  <si>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</si>
  <si>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</si>
  <si>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</si>
  <si>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</si>
  <si>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</si>
  <si>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</si>
  <si>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</si>
  <si>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</si>
  <si>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</si>
  <si>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</si>
  <si>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</si>
  <si>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</si>
  <si>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</si>
  <si>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</si>
  <si>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</si>
  <si>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</si>
  <si>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</si>
  <si>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</si>
  <si>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</si>
  <si>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</si>
  <si>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</si>
  <si>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</si>
  <si>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</si>
  <si>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</si>
  <si>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</si>
  <si>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</si>
  <si>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</si>
  <si>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</si>
  <si>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</si>
  <si>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</si>
  <si>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</si>
  <si>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</si>
  <si>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</si>
  <si>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</si>
  <si>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</si>
  <si>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</si>
  <si>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</si>
  <si>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</si>
  <si>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</si>
  <si>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</si>
  <si>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</si>
  <si>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</si>
  <si>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</si>
  <si>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</si>
  <si>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</si>
  <si>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</si>
  <si>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</si>
  <si>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</si>
  <si>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</si>
  <si>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</si>
  <si>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</si>
  <si>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</si>
  <si>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</si>
  <si>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</si>
  <si>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</si>
  <si>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</si>
  <si>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</si>
  <si>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</si>
  <si>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</si>
  <si>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</si>
  <si>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</si>
  <si>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</si>
  <si>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</si>
  <si>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</si>
  <si>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</si>
  <si>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</si>
  <si>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</si>
  <si>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</si>
  <si>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</si>
  <si>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</si>
  <si>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</si>
  <si>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</si>
  <si>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</si>
  <si>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</si>
  <si>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</si>
  <si>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</si>
  <si>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</si>
  <si>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</si>
  <si>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</si>
  <si>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</si>
  <si>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</si>
  <si>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</si>
  <si>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</si>
  <si>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</si>
  <si>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</si>
  <si>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</si>
  <si>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</si>
  <si>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</si>
  <si>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</si>
  <si>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</si>
  <si>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</si>
  <si>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</si>
  <si>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</si>
  <si>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</si>
  <si>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</si>
  <si>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</si>
  <si>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</si>
  <si>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</si>
  <si>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</si>
  <si>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</si>
  <si>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</si>
  <si>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</si>
  <si>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</si>
  <si>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</si>
  <si>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</si>
  <si>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</si>
  <si>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</si>
  <si>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</si>
  <si>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</si>
  <si>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</si>
  <si>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</si>
  <si>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</si>
  <si>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</si>
  <si>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</si>
  <si>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</si>
  <si>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</si>
  <si>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</si>
  <si>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</si>
  <si>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</si>
  <si>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</si>
  <si>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</si>
  <si>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</si>
  <si>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</si>
  <si>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</si>
  <si>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</si>
  <si>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</si>
  <si>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</si>
  <si>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</si>
  <si>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</si>
  <si>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</si>
  <si>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</si>
  <si>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</si>
  <si>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</si>
  <si>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</si>
  <si>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</si>
  <si>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</si>
  <si>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</si>
  <si>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</si>
  <si>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</si>
  <si>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</si>
  <si>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</si>
  <si>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</si>
  <si>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</si>
  <si>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</si>
  <si>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</si>
  <si>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</si>
  <si>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</si>
  <si>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</si>
  <si>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</si>
  <si>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</si>
  <si>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</si>
  <si>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</si>
  <si>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</si>
  <si>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</si>
  <si>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</si>
  <si>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</si>
  <si>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</si>
  <si>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</si>
  <si>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</si>
  <si>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</si>
  <si>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</si>
  <si>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</si>
  <si>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</si>
  <si>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</si>
  <si>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</si>
  <si>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</si>
  <si>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</si>
  <si>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</si>
  <si>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</si>
  <si>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</si>
  <si>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</si>
  <si>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</si>
  <si>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</si>
  <si>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</si>
  <si>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</si>
  <si>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</si>
  <si>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</si>
  <si>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</si>
  <si>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</si>
  <si>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</si>
  <si>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</si>
  <si>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</si>
  <si>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</si>
  <si>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</si>
  <si>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</si>
  <si>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</si>
  <si>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</si>
  <si>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</si>
  <si>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</si>
  <si>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</si>
  <si>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</si>
  <si>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</si>
  <si>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</si>
  <si>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</si>
  <si>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</si>
  <si>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</si>
  <si>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</si>
  <si>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</si>
  <si>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</si>
  <si>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</si>
  <si>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</si>
  <si>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</si>
  <si>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</si>
  <si>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</si>
  <si>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</si>
  <si>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</si>
  <si>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</si>
  <si>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</si>
  <si>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</si>
  <si>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</si>
  <si>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</si>
  <si>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</si>
  <si>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</si>
  <si>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</si>
  <si>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</si>
  <si>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</si>
  <si>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</si>
  <si>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</si>
  <si>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</si>
  <si>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</si>
  <si>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</si>
  <si>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</si>
  <si>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</si>
  <si>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</si>
  <si>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</si>
  <si>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</si>
  <si>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</si>
  <si>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</si>
  <si>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</si>
  <si>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</si>
  <si>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</si>
  <si>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</si>
  <si>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</si>
  <si>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</si>
  <si>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</si>
  <si>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</si>
  <si>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</si>
  <si>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</si>
  <si>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</si>
  <si>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</si>
  <si>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</si>
  <si>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</si>
  <si>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</si>
  <si>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</si>
  <si>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</si>
  <si>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</si>
  <si>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</si>
  <si>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</si>
  <si>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</si>
  <si>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</si>
  <si>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</si>
  <si>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</si>
  <si>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</si>
  <si>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</si>
  <si>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</si>
  <si>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</si>
  <si>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</si>
  <si>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</si>
  <si>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</si>
  <si>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</si>
  <si>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</si>
  <si>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</si>
  <si>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</si>
  <si>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</si>
  <si>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</si>
  <si>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</si>
  <si>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</si>
  <si>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</si>
  <si>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</si>
  <si>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</si>
  <si>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</si>
  <si>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</si>
  <si>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</si>
  <si>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</si>
  <si>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</si>
  <si>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</si>
  <si>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</si>
  <si>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</si>
  <si>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</si>
  <si>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</si>
  <si>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</si>
  <si>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</si>
  <si>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</si>
  <si>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</si>
  <si>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</si>
  <si>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</si>
  <si>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</si>
  <si>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</si>
  <si>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</si>
  <si>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</si>
  <si>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</si>
  <si>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</si>
  <si>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</si>
  <si>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</si>
  <si>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</si>
  <si>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</si>
  <si>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</si>
  <si>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</si>
  <si>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</si>
  <si>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</si>
  <si>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</si>
  <si>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</si>
  <si>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</si>
  <si>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</si>
  <si>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</si>
  <si>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</si>
  <si>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</si>
  <si>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</si>
  <si>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</si>
  <si>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</si>
  <si>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</si>
  <si>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</si>
  <si>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</si>
  <si>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</si>
  <si>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</si>
  <si>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</si>
  <si>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</si>
  <si>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</si>
  <si>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</si>
  <si>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</si>
  <si>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</si>
  <si>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</si>
  <si>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</si>
  <si>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</si>
  <si>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</si>
  <si>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</si>
  <si>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</si>
  <si>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</si>
  <si>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</si>
  <si>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</si>
  <si>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</si>
  <si>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</si>
  <si>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</si>
  <si>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</si>
  <si>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</si>
  <si>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</si>
  <si>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</si>
  <si>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</si>
  <si>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</si>
  <si>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</si>
  <si>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</si>
  <si>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</si>
  <si>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</si>
  <si>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</si>
  <si>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</si>
  <si>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</si>
  <si>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</si>
  <si>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</si>
  <si>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</si>
  <si>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</si>
  <si>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</si>
  <si>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</si>
  <si>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</si>
  <si>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</si>
  <si>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</si>
  <si>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</si>
  <si>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</si>
  <si>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</si>
  <si>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</si>
  <si>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</si>
  <si>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</si>
  <si>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</si>
  <si>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</si>
  <si>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</si>
  <si>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</si>
  <si>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</si>
  <si>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</si>
  <si>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</si>
  <si>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</si>
  <si>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</si>
  <si>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</si>
  <si>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</si>
  <si>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</si>
  <si>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</si>
  <si>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</si>
  <si>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</si>
  <si>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</si>
  <si>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</si>
  <si>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</si>
  <si>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</si>
  <si>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</si>
  <si>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</si>
  <si>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</si>
  <si>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</si>
  <si>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</si>
  <si>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</si>
  <si>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</si>
  <si>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</si>
  <si>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</si>
  <si>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</si>
  <si>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</si>
  <si>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</si>
  <si>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</si>
  <si>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</si>
  <si>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</si>
  <si>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</si>
  <si>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</si>
  <si>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</si>
  <si>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</si>
  <si>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</si>
  <si>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</si>
  <si>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</si>
  <si>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</si>
  <si>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</si>
  <si>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</si>
  <si>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</si>
  <si>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</si>
  <si>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</si>
  <si>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</si>
  <si>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</si>
  <si>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</si>
  <si>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</si>
  <si>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</si>
  <si>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</si>
  <si>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</si>
  <si>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</si>
  <si>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</si>
  <si>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</si>
  <si>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</si>
  <si>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</si>
  <si>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</si>
  <si>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</si>
  <si>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</si>
  <si>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</si>
  <si>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</si>
  <si>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</si>
  <si>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</si>
  <si>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</si>
  <si>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</si>
  <si>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</si>
  <si>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</si>
  <si>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</si>
  <si>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</si>
  <si>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</si>
  <si>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</si>
  <si>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</si>
  <si>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</si>
  <si>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</si>
  <si>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</si>
  <si>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</si>
  <si>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</si>
  <si>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</si>
  <si>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</si>
  <si>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</si>
  <si>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</si>
  <si>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</si>
  <si>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</si>
  <si>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</si>
  <si>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</si>
  <si>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</si>
  <si>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</si>
  <si>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</si>
  <si>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</si>
  <si>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</si>
  <si>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</si>
  <si>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</si>
  <si>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</si>
  <si>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</si>
  <si>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</si>
  <si>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</si>
  <si>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</si>
  <si>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</si>
  <si>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</si>
  <si>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</si>
  <si>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</si>
  <si>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</si>
  <si>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</si>
  <si>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</si>
  <si>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</si>
  <si>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</si>
  <si>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</si>
  <si>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</si>
  <si>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</si>
  <si>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</si>
  <si>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</si>
  <si>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</si>
  <si>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</si>
  <si>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</si>
  <si>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</si>
  <si>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</si>
  <si>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</si>
  <si>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</si>
  <si>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</si>
  <si>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</si>
  <si>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</si>
  <si>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</si>
  <si>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</si>
  <si>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</si>
  <si>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</si>
  <si>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</si>
  <si>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</si>
  <si>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</si>
  <si>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</si>
  <si>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</si>
  <si>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</si>
  <si>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</si>
  <si>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</si>
  <si>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</si>
  <si>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</si>
  <si>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</si>
  <si>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</si>
  <si>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</si>
  <si>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</si>
  <si>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</si>
  <si>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</si>
  <si>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</si>
  <si>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</si>
  <si>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</si>
  <si>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</si>
  <si>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</si>
  <si>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</si>
  <si>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</si>
  <si>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</si>
  <si>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</si>
  <si>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</si>
  <si>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</si>
  <si>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</si>
  <si>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</si>
  <si>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</si>
  <si>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</si>
  <si>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</si>
  <si>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</si>
  <si>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</si>
  <si>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</si>
  <si>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</si>
  <si>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</si>
  <si>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</si>
  <si>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</si>
  <si>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</si>
  <si>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</si>
  <si>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</si>
  <si>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</si>
  <si>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</si>
  <si>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</si>
  <si>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</si>
  <si>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</si>
  <si>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</si>
  <si>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</si>
  <si>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</si>
  <si>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</si>
  <si>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</si>
  <si>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</si>
  <si>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</si>
  <si>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</si>
  <si>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</si>
  <si>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</si>
  <si>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</si>
  <si>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</si>
  <si>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</si>
  <si>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</si>
  <si>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</si>
  <si>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</si>
  <si>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</si>
  <si>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</si>
  <si>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</si>
  <si>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</si>
  <si>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</si>
  <si>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</si>
  <si>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</si>
  <si>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</si>
  <si>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</si>
  <si>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</si>
  <si>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</si>
  <si>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</si>
  <si>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</si>
  <si>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</si>
  <si>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</si>
  <si>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</si>
  <si>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</si>
  <si>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</si>
  <si>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</si>
  <si>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</si>
  <si>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</si>
  <si>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</si>
  <si>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</si>
  <si>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</si>
  <si>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</si>
  <si>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</si>
  <si>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</si>
  <si>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</si>
  <si>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</si>
  <si>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</si>
  <si>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</si>
  <si>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</si>
  <si>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</si>
  <si>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</si>
  <si>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</si>
  <si>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</si>
  <si>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</si>
  <si>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</si>
  <si>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</si>
  <si>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</si>
  <si>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</si>
  <si>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</si>
  <si>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</si>
  <si>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</si>
  <si>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</si>
  <si>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</si>
  <si>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</si>
  <si>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</si>
  <si>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</si>
  <si>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</si>
  <si>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</si>
  <si>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</si>
  <si>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</si>
  <si>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</si>
  <si>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</si>
  <si>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</si>
  <si>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</si>
  <si>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</si>
  <si>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</si>
  <si>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</si>
  <si>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</si>
  <si>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</si>
  <si>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</si>
  <si>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</si>
  <si>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</si>
  <si>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</si>
  <si>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</si>
  <si>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</si>
  <si>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</si>
  <si>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</si>
  <si>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</si>
  <si>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</si>
  <si>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</si>
  <si>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</si>
  <si>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</si>
  <si>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</si>
  <si>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</si>
  <si>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</si>
  <si>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</si>
  <si>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</si>
  <si>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</si>
  <si>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</si>
  <si>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</si>
  <si>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</si>
  <si>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</si>
  <si>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</si>
  <si>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</si>
  <si>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</si>
  <si>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</si>
  <si>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</si>
  <si>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</si>
  <si>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</si>
  <si>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</si>
  <si>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</si>
  <si>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</si>
  <si>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</si>
  <si>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</si>
  <si>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</si>
  <si>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</si>
  <si>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</si>
  <si>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</si>
  <si>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</si>
  <si>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</si>
  <si>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</si>
  <si>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</si>
  <si>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</si>
  <si>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</si>
  <si>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</si>
  <si>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</si>
  <si>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</si>
  <si>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</si>
  <si>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</si>
  <si>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</si>
  <si>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</si>
  <si>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</si>
  <si>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</si>
  <si>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</si>
  <si>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</si>
  <si>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</si>
  <si>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</si>
  <si>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</si>
  <si>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</si>
  <si>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</si>
  <si>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</si>
  <si>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</si>
  <si>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</si>
  <si>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</si>
  <si>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</si>
  <si>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</si>
  <si>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</si>
  <si>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</si>
  <si>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</si>
  <si>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</si>
  <si>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</si>
  <si>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</si>
  <si>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</si>
  <si>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</si>
  <si>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</si>
  <si>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</si>
  <si>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</si>
  <si>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</si>
  <si>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</si>
  <si>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</si>
  <si>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</si>
  <si>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</si>
  <si>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</si>
  <si>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</si>
  <si>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</si>
  <si>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</si>
  <si>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</si>
  <si>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</si>
  <si>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</si>
  <si>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</si>
  <si>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</si>
  <si>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</si>
  <si>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</si>
  <si>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</si>
  <si>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</si>
  <si>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</si>
  <si>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</si>
  <si>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</si>
  <si>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</si>
  <si>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</si>
  <si>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</si>
  <si>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</si>
  <si>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</si>
  <si>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</si>
  <si>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</si>
  <si>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</si>
  <si>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</si>
  <si>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</si>
  <si>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</si>
  <si>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</si>
  <si>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</si>
  <si>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</si>
  <si>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</si>
  <si>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</si>
  <si>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</si>
  <si>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</si>
  <si>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</si>
  <si>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</si>
  <si>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</si>
  <si>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</si>
  <si>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</si>
  <si>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</si>
  <si>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</si>
  <si>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</si>
  <si>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</si>
  <si>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</si>
  <si>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</si>
  <si>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</si>
  <si>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</si>
  <si>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</si>
  <si>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</si>
  <si>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</si>
  <si>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</si>
  <si>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</si>
  <si>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</si>
  <si>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</si>
  <si>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</si>
  <si>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</si>
  <si>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</si>
  <si>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</si>
  <si>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</si>
  <si>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</si>
  <si>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</si>
  <si>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</si>
  <si>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</si>
  <si>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</si>
  <si>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</si>
  <si>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</si>
  <si>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</si>
  <si>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</si>
  <si>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</si>
  <si>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</si>
  <si>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</si>
  <si>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</si>
  <si>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</si>
  <si>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</si>
  <si>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</si>
  <si>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</si>
  <si>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</si>
  <si>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</si>
  <si>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</si>
  <si>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</si>
  <si>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</si>
  <si>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</si>
  <si>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</si>
  <si>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</si>
  <si>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</si>
  <si>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</si>
  <si>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</si>
  <si>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</si>
  <si>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</si>
  <si>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</si>
  <si>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</si>
  <si>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</si>
  <si>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</si>
  <si>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</si>
  <si>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</si>
  <si>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</si>
  <si>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</si>
  <si>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</si>
  <si>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</si>
  <si>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</si>
  <si>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</si>
  <si>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</si>
  <si>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</si>
  <si>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</si>
  <si>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</si>
  <si>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</si>
  <si>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</si>
  <si>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</si>
  <si>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</si>
  <si>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</si>
  <si>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</si>
  <si>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</si>
  <si>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</si>
  <si>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</si>
  <si>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</si>
  <si>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</si>
  <si>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</si>
  <si>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</si>
  <si>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</si>
  <si>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</si>
  <si>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</si>
  <si>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</si>
  <si>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</si>
  <si>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</si>
  <si>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</si>
  <si>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</si>
  <si>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</si>
  <si>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</si>
  <si>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</si>
  <si>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</si>
  <si>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</si>
  <si>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</si>
  <si>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</si>
  <si>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</si>
  <si>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</si>
  <si>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</si>
  <si>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</si>
  <si>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</si>
  <si>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</si>
  <si>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</si>
  <si>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</si>
  <si>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</si>
  <si>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</si>
  <si>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</si>
  <si>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</si>
  <si>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</si>
  <si>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</si>
  <si>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</si>
  <si>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</si>
  <si>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</si>
  <si>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</si>
  <si>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</si>
  <si>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</si>
  <si>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</si>
  <si>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</si>
  <si>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</si>
  <si>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</si>
  <si>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</si>
  <si>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</si>
  <si>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</si>
  <si>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</si>
  <si>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</si>
  <si>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</si>
  <si>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</si>
  <si>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</si>
  <si>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</si>
  <si>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</si>
  <si>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</si>
  <si>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</si>
  <si>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</si>
  <si>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</si>
  <si>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</si>
  <si>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</si>
  <si>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</si>
  <si>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</si>
  <si>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</si>
  <si>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</si>
  <si>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</si>
  <si>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</si>
  <si>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</si>
  <si>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</si>
  <si>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</si>
  <si>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</si>
  <si>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</si>
  <si>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</si>
  <si>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</si>
  <si>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</si>
  <si>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</si>
  <si>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</si>
  <si>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</si>
  <si>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</si>
  <si>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</si>
  <si>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</si>
  <si>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</si>
  <si>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</si>
  <si>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</si>
  <si>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</si>
  <si>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</si>
  <si>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</si>
  <si>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</si>
  <si>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</si>
  <si>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</si>
  <si>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</si>
  <si>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</si>
  <si>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</si>
  <si>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</si>
  <si>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</si>
  <si>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</si>
  <si>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</si>
  <si>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</si>
  <si>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</si>
  <si>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</si>
  <si>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</si>
  <si>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</si>
  <si>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</si>
  <si>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</si>
  <si>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</si>
  <si>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</si>
  <si>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</si>
  <si>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</si>
  <si>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</si>
  <si>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</si>
  <si>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</si>
  <si>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</si>
  <si>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</si>
  <si>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</si>
  <si>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</si>
  <si>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</si>
  <si>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</si>
  <si>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</si>
  <si>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</si>
  <si>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</si>
  <si>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</si>
  <si>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</si>
  <si>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</si>
  <si>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</si>
  <si>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</si>
  <si>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</si>
  <si>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</si>
  <si>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</si>
  <si>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</si>
  <si>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</si>
  <si>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</si>
  <si>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</si>
  <si>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</si>
  <si>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</si>
  <si>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</si>
  <si>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</si>
  <si>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</si>
  <si>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</si>
  <si>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</si>
  <si>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</si>
  <si>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</si>
  <si>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</si>
  <si>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</si>
  <si>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</si>
  <si>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</si>
  <si>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</si>
  <si>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</si>
  <si>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</si>
  <si>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</si>
  <si>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</si>
  <si>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</si>
  <si>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</si>
  <si>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</si>
  <si>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</si>
  <si>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</si>
  <si>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</si>
  <si>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</si>
  <si>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</si>
  <si>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</si>
  <si>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</si>
  <si>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</si>
  <si>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</si>
  <si>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</si>
  <si>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</si>
  <si>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</si>
  <si>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</si>
  <si>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</si>
  <si>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</si>
  <si>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</si>
  <si>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</si>
  <si>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</si>
  <si>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</si>
  <si>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</si>
  <si>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</si>
  <si>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</si>
  <si>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</si>
  <si>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</si>
  <si>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</si>
  <si>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</si>
  <si>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</si>
  <si>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</si>
  <si>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</si>
  <si>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</si>
  <si>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</si>
  <si>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</si>
  <si>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</si>
  <si>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</si>
  <si>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</si>
  <si>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</si>
  <si>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</si>
  <si>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</si>
  <si>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</si>
  <si>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</si>
  <si>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</si>
  <si>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</si>
  <si>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</si>
  <si>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</si>
  <si>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</si>
  <si>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</si>
  <si>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</si>
  <si>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</si>
  <si>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</si>
  <si>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</si>
  <si>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</si>
  <si>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</si>
  <si>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</si>
  <si>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</si>
  <si>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</si>
  <si>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</si>
  <si>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</si>
  <si>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</si>
  <si>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</si>
  <si>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</si>
  <si>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</si>
  <si>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</si>
  <si>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</si>
  <si>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</si>
  <si>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</si>
  <si>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</si>
  <si>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</si>
  <si>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</si>
  <si>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</si>
  <si>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</si>
  <si>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</si>
  <si>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</si>
  <si>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</si>
  <si>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</si>
  <si>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</si>
  <si>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</si>
  <si>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</si>
  <si>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</si>
  <si>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</si>
  <si>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</si>
  <si>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</si>
  <si>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</si>
  <si>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</si>
  <si>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</si>
  <si>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</si>
  <si>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</si>
  <si>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</si>
  <si>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</si>
  <si>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</si>
  <si>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</si>
  <si>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</si>
  <si>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</si>
  <si>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</si>
  <si>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</si>
  <si>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</si>
  <si>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</si>
  <si>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</si>
  <si>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</si>
  <si>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</si>
  <si>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</si>
  <si>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</si>
  <si>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</si>
  <si>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</si>
  <si>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</si>
  <si>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</si>
  <si>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</si>
  <si>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</si>
  <si>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</si>
  <si>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</si>
  <si>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</si>
  <si>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</si>
  <si>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</si>
  <si>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</si>
  <si>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</si>
  <si>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</si>
  <si>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</si>
  <si>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</si>
  <si>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</si>
  <si>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</si>
  <si>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</si>
  <si>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</si>
  <si>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</si>
  <si>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</si>
  <si>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</si>
  <si>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</si>
  <si>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</si>
  <si>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</si>
  <si>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</si>
  <si>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</si>
  <si>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</si>
  <si>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</si>
  <si>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</si>
  <si>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</si>
  <si>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</si>
  <si>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</si>
  <si>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</si>
  <si>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</si>
  <si>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</si>
  <si>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</si>
  <si>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</si>
  <si>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</si>
  <si>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</si>
  <si>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</si>
  <si>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</si>
  <si>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</si>
  <si>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</si>
  <si>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</si>
  <si>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</si>
  <si>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</si>
  <si>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</si>
  <si>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</si>
  <si>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</si>
  <si>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</si>
  <si>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</si>
  <si>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</si>
  <si>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</si>
  <si>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</si>
  <si>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</si>
  <si>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</si>
  <si>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</si>
  <si>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</si>
  <si>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</si>
  <si>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</si>
  <si>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</si>
  <si>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</si>
  <si>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</si>
  <si>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</si>
  <si>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</si>
  <si>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</si>
  <si>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</si>
  <si>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</si>
  <si>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</si>
  <si>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</si>
  <si>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</si>
  <si>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</si>
  <si>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</si>
  <si>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</si>
  <si>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</si>
  <si>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</si>
  <si>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</si>
  <si>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</si>
  <si>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</si>
  <si>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</si>
  <si>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</si>
  <si>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</si>
  <si>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</si>
  <si>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</si>
  <si>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</si>
  <si>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</si>
  <si>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</si>
  <si>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</si>
  <si>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</si>
  <si>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</si>
  <si>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</si>
  <si>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</si>
  <si>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</si>
  <si>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</si>
  <si>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</si>
  <si>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</si>
  <si>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</si>
  <si>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</si>
  <si>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</si>
  <si>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</si>
  <si>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</si>
  <si>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</si>
  <si>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</si>
  <si>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</si>
  <si>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</si>
  <si>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</si>
  <si>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</si>
  <si>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</si>
  <si>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</si>
  <si>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</si>
  <si>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</si>
  <si>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</si>
  <si>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</si>
  <si>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</si>
  <si>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</si>
  <si>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</si>
  <si>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</si>
  <si>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</si>
  <si>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</si>
  <si>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</si>
  <si>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</si>
  <si>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</si>
  <si>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</si>
  <si>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</si>
  <si>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</si>
  <si>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</si>
  <si>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</si>
  <si>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</si>
  <si>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</si>
  <si>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</si>
  <si>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</si>
  <si>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</si>
  <si>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</si>
  <si>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</si>
  <si>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</si>
  <si>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</si>
  <si>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</si>
  <si>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</si>
  <si>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</si>
  <si>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</si>
  <si>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</si>
  <si>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</si>
  <si>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</si>
  <si>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</si>
  <si>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</si>
  <si>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</si>
  <si>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</si>
  <si>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</si>
  <si>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</si>
  <si>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</si>
  <si>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</si>
  <si>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</si>
  <si>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</si>
  <si>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</si>
  <si>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</si>
  <si>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</si>
  <si>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</si>
  <si>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</si>
  <si>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</si>
  <si>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</si>
  <si>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</si>
  <si>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</si>
  <si>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</si>
  <si>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</si>
  <si>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</si>
  <si>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</si>
  <si>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</si>
  <si>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</si>
  <si>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</si>
  <si>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</si>
  <si>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</si>
  <si>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</si>
  <si>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</si>
  <si>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</si>
  <si>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</si>
  <si>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</si>
  <si>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</si>
  <si>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</si>
  <si>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</si>
  <si>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</si>
  <si>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</si>
  <si>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</si>
  <si>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</si>
  <si>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</si>
  <si>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</si>
  <si>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</si>
  <si>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</si>
  <si>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</si>
  <si>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</si>
  <si>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</si>
  <si>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</si>
  <si>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</si>
  <si>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</si>
  <si>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</si>
  <si>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</si>
  <si>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</si>
  <si>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</si>
  <si>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</si>
  <si>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</si>
  <si>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</si>
  <si>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</si>
  <si>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</si>
  <si>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</si>
  <si>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</si>
  <si>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</si>
  <si>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</si>
  <si>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</si>
  <si>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</si>
  <si>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</si>
  <si>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</si>
  <si>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</si>
  <si>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</si>
  <si>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</si>
  <si>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</si>
  <si>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</si>
  <si>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</si>
  <si>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</si>
  <si>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</si>
  <si>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</si>
  <si>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</si>
  <si>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</si>
  <si>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</si>
  <si>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</si>
  <si>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</si>
  <si>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</si>
  <si>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</si>
  <si>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</si>
  <si>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</si>
  <si>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</si>
  <si>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</si>
  <si>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</si>
  <si>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</si>
  <si>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</si>
  <si>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</si>
  <si>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</si>
  <si>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</si>
  <si>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</si>
  <si>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</si>
  <si>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</si>
  <si>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</si>
  <si>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</si>
  <si>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</si>
  <si>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</si>
  <si>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</si>
  <si>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</si>
  <si>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</si>
  <si>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</si>
  <si>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</si>
  <si>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</si>
  <si>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</si>
  <si>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</si>
  <si>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</si>
  <si>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</si>
  <si>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</si>
  <si>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</si>
  <si>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</si>
  <si>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</si>
  <si>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</si>
  <si>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</si>
  <si>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</si>
  <si>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</si>
  <si>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</si>
  <si>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</si>
  <si>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</si>
  <si>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</si>
  <si>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</si>
  <si>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</si>
  <si>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</si>
  <si>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</si>
  <si>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</si>
  <si>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</si>
  <si>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</si>
  <si>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</si>
  <si>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</si>
  <si>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</si>
  <si>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</si>
  <si>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</si>
  <si>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</si>
  <si>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</si>
  <si>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</si>
  <si>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</si>
  <si>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</si>
  <si>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</si>
  <si>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</si>
  <si>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</si>
  <si>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</si>
  <si>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</si>
  <si>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</si>
  <si>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</si>
  <si>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</si>
  <si>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</si>
  <si>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</si>
  <si>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</si>
  <si>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</si>
  <si>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</si>
  <si>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</si>
  <si>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</si>
  <si>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</si>
  <si>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</si>
  <si>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</si>
  <si>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</si>
  <si>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</si>
  <si>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</si>
  <si>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</si>
  <si>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</si>
  <si>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</si>
  <si>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</si>
  <si>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</si>
  <si>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</si>
  <si>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</si>
  <si>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</si>
  <si>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</si>
  <si>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</si>
  <si>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</si>
  <si>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</si>
  <si>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</si>
  <si>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</si>
  <si>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</si>
  <si>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</si>
  <si>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</si>
  <si>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</si>
  <si>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</si>
  <si>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</si>
  <si>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</si>
  <si>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</si>
  <si>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</si>
  <si>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</si>
  <si>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</si>
  <si>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</si>
  <si>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</si>
  <si>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</si>
  <si>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</si>
  <si>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</si>
  <si>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</si>
  <si>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</si>
  <si>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</si>
  <si>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</si>
  <si>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</si>
  <si>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</si>
  <si>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</si>
  <si>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</si>
  <si>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</si>
  <si>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</si>
  <si>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</si>
  <si>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</si>
  <si>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</si>
  <si>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</si>
  <si>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</si>
  <si>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</si>
  <si>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</si>
  <si>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</si>
  <si>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</si>
  <si>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</si>
  <si>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</si>
  <si>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</si>
  <si>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</si>
  <si>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</si>
  <si>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</si>
  <si>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</si>
  <si>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</si>
  <si>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</si>
  <si>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</si>
  <si>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</si>
  <si>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</si>
  <si>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</si>
  <si>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</si>
  <si>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</si>
  <si>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</si>
  <si>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</si>
  <si>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</si>
  <si>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</si>
  <si>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</si>
  <si>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</si>
  <si>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</si>
  <si>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</si>
  <si>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</si>
  <si>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</si>
  <si>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</si>
  <si>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</si>
  <si>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</si>
  <si>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</si>
  <si>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</si>
  <si>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</si>
  <si>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</si>
  <si>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</si>
  <si>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</si>
  <si>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</si>
  <si>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</si>
  <si>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</si>
  <si>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</si>
  <si>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</si>
  <si>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</si>
  <si>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</si>
  <si>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</si>
  <si>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</si>
  <si>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</si>
  <si>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</si>
  <si>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</si>
  <si>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</si>
  <si>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</si>
  <si>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</si>
  <si>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</si>
  <si>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</si>
  <si>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</si>
  <si>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</si>
  <si>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</si>
  <si>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</si>
  <si>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</si>
  <si>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</si>
  <si>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</si>
  <si>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</si>
  <si>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</si>
  <si>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</si>
  <si>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</si>
  <si>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</si>
  <si>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</si>
  <si>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</si>
  <si>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</si>
  <si>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</si>
  <si>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</si>
  <si>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</si>
  <si>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</si>
  <si>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</si>
  <si>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</si>
  <si>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</si>
  <si>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</si>
  <si>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</si>
  <si>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</si>
  <si>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</si>
  <si>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</si>
  <si>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</si>
  <si>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</si>
  <si>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</si>
  <si>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</si>
  <si>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</si>
  <si>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</si>
  <si>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</si>
  <si>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</si>
  <si>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</si>
  <si>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</si>
  <si>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</si>
  <si>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</si>
  <si>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</si>
  <si>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</si>
  <si>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</si>
  <si>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</si>
  <si>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</si>
  <si>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</si>
  <si>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</si>
  <si>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</si>
  <si>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</si>
  <si>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</si>
  <si>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</si>
  <si>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</si>
  <si>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</si>
  <si>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</si>
  <si>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</si>
  <si>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</si>
  <si>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</si>
  <si>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</si>
  <si>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</si>
  <si>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</si>
  <si>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</si>
  <si>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</si>
  <si>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</si>
  <si>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</si>
  <si>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</si>
  <si>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</si>
  <si>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</si>
  <si>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</si>
  <si>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</si>
  <si>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</si>
  <si>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</si>
  <si>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</si>
  <si>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</si>
  <si>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</si>
  <si>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</si>
  <si>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</si>
  <si>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</si>
  <si>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</si>
  <si>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</si>
  <si>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</si>
  <si>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</si>
  <si>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</si>
  <si>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</si>
  <si>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</si>
  <si>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</si>
  <si>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</si>
  <si>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</si>
  <si>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</si>
  <si>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</si>
  <si>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</si>
  <si>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</si>
  <si>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</si>
  <si>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</si>
  <si>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</si>
  <si>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</si>
  <si>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</si>
  <si>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</si>
  <si>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</si>
  <si>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</si>
  <si>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</si>
  <si>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</si>
  <si>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</si>
  <si>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</si>
  <si>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</si>
  <si>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</si>
  <si>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</si>
  <si>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</si>
  <si>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</si>
  <si>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</si>
  <si>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</si>
  <si>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</si>
  <si>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</si>
  <si>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</si>
  <si>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</si>
  <si>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</si>
  <si>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</si>
  <si>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</si>
  <si>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</si>
  <si>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</si>
  <si>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</si>
  <si>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</si>
  <si>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</si>
  <si>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</si>
  <si>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</si>
  <si>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</si>
  <si>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</si>
  <si>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</si>
  <si>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</si>
  <si>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</si>
  <si>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</si>
  <si>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</si>
  <si>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</si>
  <si>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</si>
  <si>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</si>
  <si>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</si>
  <si>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</si>
  <si>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</si>
  <si>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</si>
  <si>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</si>
  <si>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</si>
  <si>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</si>
  <si>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</si>
  <si>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</si>
  <si>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</si>
  <si>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</si>
  <si>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</si>
  <si>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</si>
  <si>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</si>
  <si>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</si>
  <si>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</si>
  <si>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</si>
  <si>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</si>
  <si>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</si>
  <si>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</si>
  <si>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</si>
  <si>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</si>
  <si>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</si>
  <si>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</si>
  <si>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</si>
  <si>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</si>
  <si>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</si>
  <si>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</si>
  <si>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</si>
  <si>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</si>
  <si>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</si>
  <si>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</si>
  <si>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</si>
  <si>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</si>
  <si>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</si>
  <si>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</si>
  <si>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</si>
  <si>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</si>
  <si>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</si>
  <si>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</si>
  <si>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</si>
  <si>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</si>
  <si>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</si>
  <si>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</si>
  <si>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</si>
  <si>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</si>
  <si>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</si>
  <si>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</si>
  <si>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</si>
  <si>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</si>
  <si>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</si>
  <si>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</si>
  <si>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</si>
  <si>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</si>
  <si>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</si>
  <si>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</si>
  <si>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</si>
  <si>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</si>
  <si>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</si>
  <si>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</si>
  <si>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</si>
  <si>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</si>
  <si>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</si>
  <si>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</si>
  <si>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</si>
  <si>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</si>
  <si>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</si>
  <si>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</si>
  <si>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</si>
  <si>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</si>
  <si>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</si>
  <si>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</si>
  <si>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</si>
  <si>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</si>
  <si>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</si>
  <si>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</si>
  <si>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</si>
  <si>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</si>
  <si>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</si>
  <si>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</si>
  <si>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</si>
  <si>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</si>
  <si>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</si>
  <si>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</si>
  <si>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</si>
  <si>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</si>
  <si>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</si>
  <si>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</si>
  <si>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</si>
  <si>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</si>
  <si>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</si>
  <si>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</si>
  <si>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</si>
  <si>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</si>
  <si>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</si>
  <si>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</si>
  <si>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</si>
  <si>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</si>
  <si>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</si>
  <si>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</si>
  <si>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</si>
  <si>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</si>
  <si>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</si>
  <si>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</si>
  <si>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</si>
  <si>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</si>
  <si>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</si>
  <si>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</si>
  <si>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</si>
  <si>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</si>
  <si>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</si>
  <si>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</si>
  <si>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</si>
  <si>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</si>
  <si>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</si>
  <si>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</si>
  <si>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</si>
  <si>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</si>
  <si>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</si>
  <si>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</si>
  <si>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</si>
  <si>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</si>
  <si>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</si>
  <si>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</si>
  <si>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</si>
  <si>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</si>
  <si>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</si>
  <si>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</si>
  <si>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</si>
  <si>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</si>
  <si>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</si>
  <si>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</si>
  <si>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</si>
  <si>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</si>
  <si>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</si>
  <si>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</si>
  <si>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</si>
  <si>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</si>
  <si>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</si>
  <si>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</si>
  <si>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</si>
  <si>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</si>
  <si>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</si>
  <si>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</si>
  <si>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</si>
  <si>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</si>
  <si>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</si>
  <si>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</si>
  <si>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</si>
  <si>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</si>
  <si>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</si>
  <si>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</si>
  <si>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</si>
  <si>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</si>
  <si>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</si>
  <si>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</si>
  <si>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</si>
  <si>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</si>
  <si>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</si>
  <si>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</si>
  <si>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</si>
  <si>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</si>
  <si>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</si>
  <si>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</si>
  <si>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</si>
  <si>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</si>
  <si>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</si>
  <si>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</si>
  <si>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</si>
  <si>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</si>
  <si>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</si>
  <si>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</si>
  <si>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</si>
  <si>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</si>
  <si>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</si>
  <si>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</si>
  <si>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</si>
  <si>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</si>
  <si>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</si>
  <si>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</si>
  <si>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</si>
  <si>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</si>
  <si>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</si>
  <si>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</si>
  <si>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</si>
  <si>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</si>
  <si>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</si>
  <si>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</si>
  <si>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</si>
  <si>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</si>
  <si>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</si>
  <si>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</si>
  <si>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</si>
  <si>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</si>
  <si>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</si>
  <si>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</si>
  <si>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</si>
  <si>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</si>
  <si>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</si>
  <si>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</si>
  <si>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</si>
  <si>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</si>
  <si>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</si>
  <si>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</si>
  <si>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</si>
  <si>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</si>
  <si>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</si>
  <si>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</si>
  <si>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</si>
  <si>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</si>
  <si>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</si>
  <si>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</si>
  <si>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</si>
  <si>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</si>
  <si>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</si>
  <si>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</si>
  <si>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</si>
  <si>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</si>
  <si>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</si>
  <si>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</si>
  <si>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</si>
  <si>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</si>
  <si>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</si>
  <si>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</si>
  <si>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</si>
  <si>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</si>
  <si>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</si>
  <si>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</si>
  <si>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</si>
  <si>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</si>
  <si>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</si>
  <si>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</si>
  <si>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</si>
  <si>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</si>
  <si>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</si>
  <si>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</si>
  <si>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</si>
  <si>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</si>
  <si>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</si>
  <si>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</si>
  <si>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</si>
  <si>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</si>
  <si>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</si>
  <si>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</si>
  <si>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</si>
  <si>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</si>
  <si>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</si>
  <si>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</si>
  <si>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</si>
  <si>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</si>
  <si>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</si>
  <si>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</si>
  <si>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</si>
  <si>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</si>
  <si>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</si>
  <si>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</si>
  <si>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</si>
  <si>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</si>
  <si>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</si>
  <si>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</si>
  <si>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</si>
  <si>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</si>
  <si>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</si>
  <si>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</si>
  <si>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</si>
  <si>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</si>
  <si>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</si>
  <si>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</si>
  <si>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</si>
  <si>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</si>
  <si>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</si>
  <si>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</si>
  <si>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</si>
  <si>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</si>
  <si>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</si>
  <si>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</si>
  <si>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</si>
  <si>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</si>
  <si>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</si>
  <si>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</si>
  <si>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</si>
  <si>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</si>
  <si>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</si>
  <si>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</si>
  <si>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</si>
  <si>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</si>
  <si>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</si>
  <si>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</si>
  <si>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</si>
  <si>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</si>
  <si>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</si>
  <si>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</si>
  <si>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</si>
  <si>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</si>
  <si>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</si>
  <si>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</si>
  <si>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</si>
  <si>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</si>
  <si>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</si>
  <si>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</si>
  <si>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</si>
  <si>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</si>
  <si>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</si>
  <si>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</si>
  <si>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</si>
  <si>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</si>
  <si>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</si>
  <si>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</si>
  <si>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</si>
  <si>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</si>
  <si>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</si>
  <si>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</si>
  <si>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</si>
  <si>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</si>
  <si>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</si>
  <si>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</si>
  <si>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</si>
  <si>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</si>
  <si>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</si>
  <si>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</si>
  <si>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</si>
  <si>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</si>
  <si>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</si>
  <si>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</si>
  <si>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</si>
  <si>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</si>
  <si>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</si>
  <si>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</si>
  <si>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</si>
  <si>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</si>
  <si>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</si>
  <si>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</si>
  <si>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</si>
  <si>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</si>
  <si>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</si>
  <si>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</si>
  <si>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</si>
  <si>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</si>
  <si>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</si>
  <si>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</si>
  <si>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</si>
  <si>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</si>
  <si>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</si>
  <si>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</si>
  <si>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</si>
  <si>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</si>
  <si>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</si>
  <si>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</si>
  <si>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</si>
  <si>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</si>
  <si>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</si>
  <si>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</si>
  <si>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</si>
  <si>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</si>
  <si>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</si>
  <si>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</si>
  <si>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</si>
  <si>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</si>
  <si>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</si>
  <si>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</si>
  <si>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</si>
  <si>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</si>
  <si>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</si>
  <si>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</si>
  <si>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</si>
  <si>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</si>
  <si>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</si>
  <si>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</si>
  <si>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</si>
  <si>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</si>
  <si>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</si>
  <si>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</si>
  <si>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</si>
  <si>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</si>
  <si>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</si>
  <si>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</si>
  <si>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</si>
  <si>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</si>
  <si>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</si>
  <si>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</si>
  <si>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</si>
  <si>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</si>
  <si>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</si>
  <si>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</si>
  <si>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</si>
  <si>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</si>
  <si>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</si>
  <si>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</si>
  <si>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</si>
  <si>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</si>
  <si>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</si>
  <si>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</si>
  <si>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</si>
  <si>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</si>
  <si>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</si>
  <si>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</si>
  <si>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</si>
  <si>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</si>
  <si>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</si>
  <si>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</si>
  <si>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</si>
  <si>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</si>
  <si>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</si>
  <si>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</si>
  <si>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</si>
  <si>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</si>
  <si>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</si>
  <si>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</si>
  <si>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</si>
  <si>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</si>
  <si>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</si>
  <si>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</si>
  <si>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</si>
  <si>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</si>
  <si>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</si>
  <si>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</si>
  <si>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</si>
  <si>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</si>
  <si>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</si>
  <si>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</si>
  <si>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</si>
  <si>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</si>
  <si>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</si>
  <si>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</si>
  <si>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</si>
  <si>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</si>
  <si>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</si>
  <si>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</si>
  <si>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</si>
  <si>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</si>
  <si>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</si>
  <si>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</si>
  <si>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</si>
  <si>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</si>
  <si>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</si>
  <si>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</si>
  <si>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</si>
  <si>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</si>
  <si>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</si>
  <si>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</si>
  <si>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</si>
  <si>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</si>
  <si>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</si>
  <si>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</si>
  <si>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</si>
  <si>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</si>
  <si>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</si>
  <si>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</si>
  <si>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</si>
  <si>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</si>
  <si>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</si>
  <si>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</si>
  <si>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</si>
  <si>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</si>
  <si>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</si>
  <si>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</si>
  <si>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</si>
  <si>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</si>
  <si>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</si>
  <si>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</si>
  <si>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</si>
  <si>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</si>
  <si>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</si>
  <si>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</si>
  <si>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</si>
  <si>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</si>
  <si>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</si>
  <si>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</si>
  <si>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</si>
  <si>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</si>
  <si>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</si>
  <si>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</si>
  <si>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</si>
  <si>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</si>
  <si>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</si>
  <si>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</si>
  <si>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</si>
  <si>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</si>
  <si>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</si>
  <si>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</si>
  <si>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</si>
  <si>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</si>
  <si>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</si>
  <si>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</si>
  <si>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</si>
  <si>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</si>
  <si>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</si>
  <si>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</si>
  <si>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</si>
  <si>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</si>
  <si>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</si>
  <si>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</si>
  <si>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</si>
  <si>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</si>
  <si>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</si>
  <si>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</si>
  <si>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</si>
  <si>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</si>
  <si>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</si>
  <si>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</si>
  <si>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</si>
  <si>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</si>
  <si>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</si>
  <si>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</si>
  <si>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</si>
  <si>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</si>
  <si>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</si>
  <si>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</si>
  <si>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</si>
  <si>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</si>
  <si>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</si>
  <si>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</si>
  <si>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</si>
  <si>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</si>
  <si>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</si>
  <si>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</si>
  <si>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</si>
  <si>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</si>
  <si>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</si>
  <si>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</si>
  <si>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</si>
  <si>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</si>
  <si>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</si>
  <si>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</si>
  <si>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</si>
  <si>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</si>
  <si>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</si>
  <si>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</si>
  <si>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</si>
  <si>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</si>
  <si>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</si>
  <si>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</si>
  <si>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</si>
  <si>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</si>
  <si>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</si>
  <si>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</si>
  <si>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</si>
  <si>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</si>
  <si>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</si>
  <si>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</si>
  <si>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</si>
  <si>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</si>
  <si>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</si>
  <si>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</si>
  <si>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</si>
  <si>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</si>
  <si>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</si>
  <si>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</si>
  <si>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</si>
  <si>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</si>
  <si>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</si>
  <si>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</si>
  <si>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</si>
  <si>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</si>
  <si>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</si>
  <si>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</si>
  <si>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</si>
  <si>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</si>
  <si>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</si>
  <si>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</si>
  <si>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</si>
  <si>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</si>
  <si>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</si>
  <si>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</si>
  <si>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</si>
  <si>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</si>
  <si>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</si>
  <si>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</si>
  <si>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</si>
  <si>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</si>
  <si>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</si>
  <si>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</si>
  <si>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</si>
  <si>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</si>
  <si>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</si>
  <si>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</si>
  <si>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</si>
  <si>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</si>
  <si>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</si>
  <si>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</si>
  <si>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</si>
  <si>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</si>
  <si>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</si>
  <si>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</si>
  <si>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</si>
  <si>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</si>
  <si>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</si>
  <si>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</si>
  <si>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</si>
  <si>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</si>
  <si>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</si>
  <si>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</si>
  <si>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</si>
  <si>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</si>
  <si>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</si>
  <si>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</si>
  <si>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</si>
  <si>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</si>
  <si>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</si>
  <si>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</si>
  <si>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</si>
  <si>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</si>
  <si>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</si>
  <si>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</si>
  <si>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</si>
  <si>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</si>
  <si>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</si>
  <si>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</si>
  <si>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</si>
  <si>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</si>
  <si>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</si>
  <si>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</si>
  <si>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</si>
  <si>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</si>
  <si>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</si>
  <si>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</si>
  <si>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</si>
  <si>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</si>
  <si>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</si>
  <si>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</si>
  <si>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</si>
  <si>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</si>
  <si>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</si>
  <si>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</si>
  <si>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</si>
  <si>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</si>
  <si>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</si>
  <si>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</si>
  <si>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</si>
  <si>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</si>
  <si>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</si>
  <si>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</si>
  <si>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</si>
  <si>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</si>
  <si>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</si>
  <si>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</si>
  <si>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</si>
  <si>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</si>
  <si>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</si>
  <si>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</si>
  <si>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</si>
  <si>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</si>
  <si>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</si>
  <si>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</si>
  <si>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</si>
  <si>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</si>
  <si>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</si>
  <si>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</si>
  <si>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</si>
  <si>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</si>
  <si>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</si>
  <si>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</si>
  <si>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</si>
  <si>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</si>
  <si>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</si>
  <si>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</si>
  <si>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</si>
  <si>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</si>
  <si>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</si>
  <si>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</si>
  <si>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</si>
  <si>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</si>
  <si>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</si>
  <si>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</si>
  <si>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</si>
  <si>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</si>
  <si>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</si>
  <si>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</si>
  <si>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</si>
  <si>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</si>
  <si>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</si>
  <si>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</si>
  <si>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</si>
  <si>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</si>
  <si>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</si>
  <si>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</si>
  <si>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</si>
  <si>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</si>
  <si>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</si>
  <si>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</si>
  <si>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</si>
  <si>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</si>
  <si>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</si>
  <si>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</si>
  <si>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</si>
  <si>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</si>
  <si>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</si>
  <si>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</si>
  <si>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</si>
  <si>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</si>
  <si>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</si>
  <si>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</si>
  <si>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</si>
  <si>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</si>
  <si>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</si>
  <si>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</si>
  <si>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</si>
  <si>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</si>
  <si>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</si>
  <si>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</si>
  <si>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</si>
  <si>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</si>
  <si>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</si>
  <si>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</si>
  <si>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</si>
  <si>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</si>
  <si>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</si>
  <si>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</si>
  <si>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</si>
  <si>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</si>
  <si>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</si>
  <si>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</si>
  <si>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</si>
  <si>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</si>
  <si>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</si>
  <si>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</si>
  <si>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</si>
  <si>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</si>
  <si>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</si>
  <si>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</si>
  <si>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</si>
  <si>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</si>
  <si>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</si>
  <si>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</si>
  <si>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</si>
  <si>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</si>
  <si>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</si>
  <si>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</si>
  <si>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</si>
  <si>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</si>
  <si>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</si>
  <si>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</si>
  <si>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</si>
  <si>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</si>
  <si>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</si>
  <si>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</si>
  <si>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</si>
  <si>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</si>
  <si>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</si>
  <si>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</si>
  <si>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</si>
  <si>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</si>
  <si>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</si>
  <si>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</si>
  <si>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</si>
  <si>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</si>
  <si>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</si>
  <si>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</si>
  <si>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</si>
  <si>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</si>
  <si>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</si>
  <si>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</si>
  <si>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</si>
  <si>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</si>
  <si>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</si>
  <si>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</si>
  <si>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</si>
  <si>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</si>
  <si>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</si>
  <si>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</si>
  <si>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</si>
  <si>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</si>
  <si>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</si>
  <si>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</si>
  <si>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</si>
  <si>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</si>
  <si>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</si>
  <si>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</si>
  <si>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</si>
  <si>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</si>
  <si>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</si>
  <si>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</si>
  <si>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</si>
  <si>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</si>
  <si>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</si>
  <si>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</si>
  <si>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</si>
  <si>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</si>
  <si>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</si>
  <si>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</si>
  <si>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</si>
  <si>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</si>
  <si>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</si>
  <si>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</si>
  <si>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</si>
  <si>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</si>
  <si>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</si>
  <si>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</si>
  <si>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</si>
  <si>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</si>
  <si>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</si>
  <si>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</si>
  <si>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</si>
  <si>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</si>
  <si>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</si>
  <si>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</si>
  <si>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</si>
  <si>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</si>
  <si>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</si>
  <si>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</si>
  <si>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</si>
  <si>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</si>
  <si>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</si>
  <si>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</si>
  <si>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</si>
  <si>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</si>
  <si>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</si>
  <si>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</si>
  <si>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</si>
  <si>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</si>
  <si>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</si>
  <si>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</si>
  <si>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</si>
  <si>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</si>
  <si>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</si>
  <si>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</si>
  <si>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</si>
  <si>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</si>
  <si>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</si>
  <si>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</si>
  <si>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</si>
  <si>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</si>
  <si>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</si>
  <si>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</si>
  <si>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</si>
  <si>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</si>
  <si>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</si>
  <si>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</si>
  <si>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</si>
  <si>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</si>
  <si>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</si>
  <si>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</si>
  <si>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</si>
  <si>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</si>
  <si>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</si>
  <si>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</si>
  <si>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</si>
  <si>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</si>
  <si>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</si>
  <si>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</si>
  <si>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</si>
  <si>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</si>
  <si>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</si>
  <si>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</si>
  <si>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</si>
  <si>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</si>
  <si>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</si>
  <si>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</si>
  <si>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</si>
  <si>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</si>
  <si>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</si>
  <si>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</si>
  <si>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</si>
  <si>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</si>
  <si>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</si>
  <si>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</si>
  <si>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</si>
  <si>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</si>
  <si>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</si>
  <si>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</si>
  <si>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</si>
  <si>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</si>
  <si>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</si>
  <si>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</si>
  <si>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</si>
  <si>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</si>
  <si>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</si>
  <si>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</si>
  <si>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</si>
  <si>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</si>
  <si>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</si>
  <si>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</si>
  <si>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</si>
  <si>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</si>
  <si>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</si>
  <si>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</si>
  <si>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</si>
  <si>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</si>
  <si>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</si>
  <si>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</si>
  <si>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</si>
  <si>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</si>
  <si>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</si>
  <si>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</si>
  <si>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</si>
  <si>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</si>
  <si>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</si>
  <si>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</si>
  <si>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</si>
  <si>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</si>
  <si>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</si>
  <si>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</si>
  <si>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</si>
  <si>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</si>
  <si>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</si>
  <si>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</si>
  <si>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</si>
  <si>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</si>
  <si>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</si>
  <si>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</si>
  <si>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</si>
  <si>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</si>
  <si>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</si>
  <si>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</si>
  <si>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</si>
  <si>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</si>
  <si>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</si>
  <si>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</si>
  <si>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</si>
  <si>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</si>
  <si>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</si>
  <si>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</si>
  <si>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</si>
  <si>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</si>
  <si>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</si>
  <si>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</si>
  <si>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</si>
  <si>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</si>
  <si>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</si>
  <si>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</si>
  <si>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</si>
  <si>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</si>
  <si>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</si>
  <si>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</si>
  <si>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</si>
  <si>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</si>
  <si>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</si>
  <si>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</si>
  <si>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</si>
  <si>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</si>
  <si>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</si>
  <si>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</si>
  <si>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</si>
  <si>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</si>
  <si>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</si>
  <si>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</si>
  <si>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</si>
  <si>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</si>
  <si>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</si>
  <si>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</si>
  <si>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</si>
  <si>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</si>
  <si>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</si>
  <si>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</si>
  <si>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</si>
  <si>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</si>
  <si>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</si>
  <si>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</si>
  <si>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</si>
  <si>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</si>
  <si>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</si>
  <si>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</si>
  <si>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</si>
  <si>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</si>
  <si>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</si>
  <si>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</si>
  <si>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</si>
  <si>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</si>
  <si>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</si>
  <si>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</si>
  <si>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</si>
  <si>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</si>
  <si>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</si>
  <si>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</si>
  <si>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</si>
  <si>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</si>
  <si>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</si>
  <si>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</si>
  <si>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</si>
  <si>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</si>
  <si>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</si>
  <si>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</si>
  <si>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</si>
  <si>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</si>
  <si>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</si>
  <si>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</si>
  <si>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</si>
  <si>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</si>
  <si>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</si>
  <si>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</si>
  <si>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</si>
  <si>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</si>
  <si>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</si>
  <si>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</si>
  <si>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</si>
  <si>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</si>
  <si>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</si>
  <si>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</si>
  <si>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</si>
  <si>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</si>
  <si>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</si>
  <si>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</si>
  <si>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</si>
  <si>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</si>
  <si>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</si>
  <si>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</si>
  <si>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</si>
  <si>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</si>
  <si>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</si>
  <si>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</si>
  <si>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</si>
  <si>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</si>
  <si>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</si>
  <si>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</si>
  <si>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</si>
  <si>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</si>
  <si>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</si>
  <si>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</si>
  <si>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</si>
  <si>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</si>
  <si>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</si>
  <si>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</si>
  <si>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</si>
  <si>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</si>
  <si>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</si>
  <si>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</si>
  <si>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</si>
  <si>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</si>
  <si>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</si>
  <si>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</si>
  <si>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</si>
  <si>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</si>
  <si>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</si>
  <si>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</si>
  <si>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</si>
  <si>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</si>
  <si>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</si>
  <si>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</si>
  <si>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</si>
  <si>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</si>
  <si>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</si>
  <si>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</si>
  <si>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</si>
  <si>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</si>
  <si>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</si>
  <si>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</si>
  <si>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</si>
  <si>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</si>
  <si>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</si>
  <si>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</si>
  <si>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</si>
  <si>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</si>
  <si>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</si>
  <si>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</si>
  <si>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</si>
  <si>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</si>
  <si>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</si>
  <si>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</si>
  <si>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</si>
  <si>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</si>
  <si>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</si>
  <si>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</si>
  <si>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</si>
  <si>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</si>
  <si>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</si>
  <si>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</si>
  <si>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</si>
  <si>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</si>
  <si>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</si>
  <si>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</si>
  <si>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</si>
  <si>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</si>
  <si>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</si>
  <si>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</si>
  <si>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</si>
  <si>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</si>
  <si>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</si>
  <si>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</si>
  <si>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</si>
  <si>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</si>
  <si>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</si>
  <si>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</si>
  <si>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</si>
  <si>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</si>
  <si>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</si>
  <si>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</si>
  <si>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</si>
  <si>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</si>
  <si>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</si>
  <si>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</si>
  <si>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</si>
  <si>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</si>
  <si>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</si>
  <si>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</si>
  <si>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</si>
  <si>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</si>
  <si>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</si>
  <si>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</si>
  <si>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</si>
  <si>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</si>
  <si>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</si>
  <si>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</si>
  <si>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</si>
  <si>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</si>
  <si>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</si>
  <si>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</si>
  <si>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</si>
  <si>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</si>
  <si>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</si>
  <si>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</si>
  <si>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</si>
  <si>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</si>
  <si>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</si>
  <si>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</si>
  <si>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</si>
  <si>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</si>
  <si>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</si>
  <si>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</si>
  <si>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</si>
  <si>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</si>
  <si>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</si>
  <si>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</si>
  <si>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</si>
  <si>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</si>
  <si>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</si>
  <si>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</si>
  <si>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</si>
  <si>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</si>
  <si>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</si>
  <si>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</si>
  <si>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</si>
  <si>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</si>
  <si>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</si>
  <si>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</si>
  <si>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</si>
  <si>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</si>
  <si>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</si>
  <si>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</si>
  <si>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</si>
  <si>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</si>
  <si>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</si>
  <si>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</si>
  <si>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</si>
  <si>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</si>
  <si>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</si>
  <si>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</si>
  <si>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</si>
  <si>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</si>
  <si>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</si>
  <si>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</si>
  <si>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</si>
  <si>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</si>
  <si>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</si>
  <si>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</si>
  <si>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</si>
  <si>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</si>
  <si>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</si>
  <si>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</si>
  <si>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</si>
  <si>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</si>
  <si>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</si>
  <si>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</si>
  <si>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</si>
  <si>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</si>
  <si>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</si>
  <si>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</si>
  <si>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</si>
  <si>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</si>
  <si>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</si>
  <si>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</si>
  <si>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</si>
  <si>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</si>
  <si>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</si>
  <si>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</si>
  <si>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</si>
  <si>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</si>
  <si>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</si>
  <si>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</si>
  <si>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</si>
  <si>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</si>
  <si>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</si>
  <si>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</si>
  <si>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</si>
  <si>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</si>
  <si>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</si>
  <si>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</si>
  <si>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</si>
  <si>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</si>
  <si>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</si>
  <si>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</si>
  <si>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</si>
  <si>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</si>
  <si>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</si>
  <si>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</si>
  <si>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</si>
  <si>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</si>
  <si>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</si>
  <si>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</si>
  <si>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</si>
  <si>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</si>
  <si>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</si>
  <si>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</si>
  <si>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</si>
  <si>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</si>
  <si>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</si>
  <si>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</si>
  <si>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</si>
  <si>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</si>
  <si>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</si>
  <si>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</si>
  <si>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</si>
  <si>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</si>
  <si>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</si>
  <si>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</si>
  <si>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</si>
  <si>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</si>
  <si>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</si>
  <si>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</si>
  <si>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</si>
  <si>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</si>
  <si>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</si>
  <si>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</si>
  <si>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</si>
  <si>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</si>
  <si>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</si>
  <si>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</si>
  <si>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</si>
  <si>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</si>
  <si>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</si>
  <si>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</si>
  <si>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</si>
  <si>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</si>
  <si>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</si>
  <si>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</si>
  <si>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</si>
  <si>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</si>
  <si>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</si>
  <si>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</si>
  <si>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</si>
  <si>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</si>
  <si>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</si>
  <si>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</si>
  <si>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</si>
  <si>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</si>
  <si>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</si>
  <si>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</si>
  <si>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</si>
  <si>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</si>
  <si>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</si>
  <si>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</si>
  <si>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</si>
  <si>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</si>
  <si>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</si>
  <si>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</si>
  <si>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</si>
  <si>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</si>
  <si>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</si>
  <si>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</si>
  <si>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</si>
  <si>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</si>
  <si>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</si>
  <si>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</si>
  <si>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</si>
  <si>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</si>
  <si>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</si>
  <si>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</si>
  <si>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</si>
  <si>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</si>
  <si>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</si>
  <si>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</si>
  <si>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</si>
  <si>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</si>
  <si>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</si>
  <si>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</si>
  <si>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</si>
  <si>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</si>
  <si>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</si>
  <si>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</si>
  <si>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</si>
  <si>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</si>
  <si>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</si>
  <si>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</si>
  <si>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</si>
  <si>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</si>
  <si>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</si>
  <si>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</si>
  <si>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</si>
  <si>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</si>
  <si>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</si>
  <si>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</si>
  <si>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</si>
  <si>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</si>
  <si>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</si>
  <si>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</si>
  <si>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</si>
  <si>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</si>
  <si>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</si>
  <si>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</si>
  <si>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</si>
  <si>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</si>
  <si>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</si>
  <si>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</si>
  <si>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</si>
  <si>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</si>
  <si>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</si>
  <si>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</si>
  <si>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</si>
  <si>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</si>
  <si>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</si>
  <si>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</si>
  <si>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</si>
  <si>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</si>
  <si>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</si>
  <si>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</si>
  <si>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</si>
  <si>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</si>
  <si>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</si>
  <si>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</si>
  <si>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</si>
  <si>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</si>
  <si>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</si>
  <si>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</si>
  <si>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</si>
  <si>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</si>
  <si>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</si>
  <si>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</si>
  <si>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</si>
  <si>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</si>
  <si>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</si>
  <si>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</si>
  <si>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</si>
  <si>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</si>
  <si>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</si>
  <si>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</si>
  <si>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</si>
  <si>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</si>
  <si>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</si>
  <si>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</si>
  <si>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</si>
  <si>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</si>
  <si>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</si>
  <si>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</si>
  <si>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</si>
  <si>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</si>
  <si>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</si>
  <si>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</si>
  <si>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</si>
  <si>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</si>
  <si>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</si>
  <si>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</si>
  <si>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</si>
  <si>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</si>
  <si>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</si>
  <si>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</si>
  <si>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</si>
  <si>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</si>
  <si>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</si>
  <si>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</si>
  <si>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</si>
  <si>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</si>
  <si>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</si>
  <si>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</si>
  <si>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</si>
  <si>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</si>
  <si>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</si>
  <si>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</si>
  <si>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</si>
  <si>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</si>
  <si>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</si>
  <si>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</si>
  <si>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</si>
  <si>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</si>
  <si>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</si>
  <si>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</si>
  <si>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</si>
  <si>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</si>
  <si>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</si>
  <si>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</si>
  <si>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</si>
  <si>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</si>
  <si>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</si>
  <si>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</si>
  <si>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</si>
  <si>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</si>
  <si>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</si>
  <si>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</si>
  <si>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</si>
  <si>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</si>
  <si>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</si>
  <si>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</si>
  <si>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</si>
  <si>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</si>
  <si>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</si>
  <si>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</si>
  <si>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</si>
  <si>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</si>
  <si>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</si>
  <si>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</si>
  <si>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</si>
  <si>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</si>
  <si>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</si>
  <si>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</si>
  <si>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</si>
  <si>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</si>
  <si>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</si>
  <si>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</si>
  <si>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</si>
  <si>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</si>
  <si>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</si>
  <si>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</si>
  <si>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</si>
  <si>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</si>
  <si>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</si>
  <si>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</si>
  <si>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</si>
  <si>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</si>
  <si>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</si>
  <si>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</si>
  <si>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</si>
  <si>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</si>
  <si>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</si>
  <si>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</si>
  <si>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</si>
  <si>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</si>
  <si>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</si>
  <si>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</si>
  <si>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</si>
  <si>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</si>
  <si>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</si>
  <si>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</si>
  <si>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</si>
  <si>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</si>
  <si>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</si>
  <si>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</si>
  <si>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</si>
  <si>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</si>
  <si>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</si>
  <si>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</si>
  <si>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</si>
  <si>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</si>
  <si>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</si>
  <si>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</si>
  <si>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</si>
  <si>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</si>
  <si>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</si>
  <si>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</si>
  <si>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</si>
  <si>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</si>
  <si>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</si>
  <si>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</si>
  <si>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</si>
  <si>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</si>
  <si>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</si>
  <si>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</si>
  <si>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</si>
  <si>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</si>
  <si>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</si>
  <si>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</si>
  <si>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</si>
  <si>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</si>
  <si>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</si>
  <si>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</si>
  <si>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</si>
  <si>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</si>
  <si>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</si>
  <si>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</si>
  <si>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</si>
  <si>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</si>
  <si>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</si>
  <si>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</si>
  <si>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</si>
  <si>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</si>
  <si>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</si>
  <si>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</si>
  <si>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</si>
  <si>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</si>
  <si>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</si>
  <si>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</si>
  <si>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</si>
  <si>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</si>
  <si>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</si>
  <si>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</si>
  <si>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</si>
  <si>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</si>
  <si>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</si>
  <si>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</si>
  <si>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</si>
  <si>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</si>
  <si>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</si>
  <si>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</si>
  <si>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</si>
  <si>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</si>
  <si>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</si>
  <si>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</si>
  <si>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</si>
  <si>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</si>
  <si>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</si>
  <si>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</si>
  <si>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</si>
  <si>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</si>
  <si>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</si>
  <si>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</si>
  <si>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</si>
  <si>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</si>
  <si>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</si>
  <si>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</si>
  <si>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</si>
  <si>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</si>
  <si>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</si>
  <si>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</si>
  <si>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</si>
  <si>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</si>
  <si>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</si>
  <si>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</si>
  <si>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</si>
  <si>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</si>
  <si>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</si>
  <si>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</si>
  <si>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</si>
  <si>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</si>
  <si>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</si>
  <si>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</si>
  <si>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</si>
  <si>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</si>
  <si>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</si>
  <si>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</si>
  <si>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</si>
  <si>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</si>
  <si>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</si>
  <si>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</si>
  <si>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</si>
  <si>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</si>
  <si>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</si>
  <si>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</si>
  <si>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</si>
  <si>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</si>
  <si>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</si>
  <si>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</si>
  <si>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</si>
  <si>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</si>
  <si>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</si>
  <si>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</si>
  <si>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</si>
  <si>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</si>
  <si>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</si>
  <si>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</si>
  <si>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</si>
  <si>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</si>
  <si>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</si>
  <si>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</si>
  <si>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</si>
  <si>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</si>
  <si>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</si>
  <si>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</si>
  <si>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</si>
  <si>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</si>
  <si>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</si>
  <si>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</si>
  <si>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</si>
  <si>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</si>
  <si>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</si>
  <si>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</si>
  <si>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</si>
  <si>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</si>
  <si>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</si>
  <si>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</si>
  <si>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</si>
  <si>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</si>
  <si>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</si>
  <si>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</si>
  <si>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</si>
  <si>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</si>
  <si>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</si>
  <si>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</si>
  <si>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</si>
  <si>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</si>
  <si>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</si>
  <si>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</si>
  <si>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</si>
  <si>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</si>
  <si>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</si>
  <si>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</si>
  <si>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</si>
  <si>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</si>
  <si>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</si>
  <si>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</si>
  <si>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</si>
  <si>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</si>
  <si>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</si>
  <si>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</si>
  <si>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</si>
  <si>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</si>
  <si>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</si>
  <si>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</si>
  <si>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</si>
  <si>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</si>
  <si>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</si>
  <si>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</si>
  <si>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</si>
  <si>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</si>
  <si>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</si>
  <si>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</si>
  <si>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</si>
  <si>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</si>
  <si>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</si>
  <si>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</si>
  <si>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</si>
  <si>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</si>
  <si>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</si>
  <si>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</si>
  <si>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</si>
  <si>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</si>
  <si>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</si>
  <si>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</si>
  <si>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</si>
  <si>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</si>
  <si>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</si>
  <si>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</si>
  <si>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</si>
  <si>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</si>
  <si>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</si>
  <si>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</si>
  <si>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</si>
  <si>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</si>
  <si>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</si>
  <si>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</si>
  <si>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</si>
  <si>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</si>
  <si>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</si>
  <si>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</si>
  <si>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</si>
  <si>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</si>
  <si>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</si>
  <si>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</si>
  <si>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</si>
  <si>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</si>
  <si>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</si>
  <si>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</si>
  <si>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</si>
  <si>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</si>
  <si>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</si>
  <si>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</si>
  <si>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</si>
  <si>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</si>
  <si>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</si>
  <si>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</si>
  <si>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</si>
  <si>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</si>
  <si>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</si>
  <si>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</si>
  <si>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</si>
  <si>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</si>
  <si>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</si>
  <si>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</si>
  <si>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</si>
  <si>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</si>
  <si>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</si>
  <si>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</si>
  <si>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</si>
  <si>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</si>
  <si>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</si>
  <si>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</si>
  <si>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</si>
  <si>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</si>
  <si>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</si>
  <si>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</si>
  <si>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</si>
  <si>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</si>
  <si>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</si>
  <si>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</si>
  <si>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</si>
  <si>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</si>
  <si>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</si>
  <si>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</si>
  <si>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</si>
  <si>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</si>
  <si>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</si>
  <si>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</si>
  <si>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</si>
  <si>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</si>
  <si>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</si>
  <si>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</si>
  <si>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</si>
  <si>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</si>
  <si>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</si>
  <si>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</si>
  <si>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</si>
  <si>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</si>
  <si>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</si>
  <si>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</si>
  <si>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</si>
  <si>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</si>
  <si>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</si>
  <si>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</si>
  <si>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</si>
  <si>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</si>
  <si>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</si>
  <si>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</si>
  <si>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</si>
  <si>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</si>
  <si>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</si>
  <si>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</si>
  <si>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</si>
  <si>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</si>
  <si>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</si>
  <si>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</si>
  <si>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</si>
  <si>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</si>
  <si>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</si>
  <si>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</si>
  <si>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</si>
  <si>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</si>
  <si>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</si>
  <si>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</si>
  <si>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</si>
  <si>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</si>
  <si>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</si>
  <si>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</si>
  <si>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</si>
  <si>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</si>
  <si>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</si>
  <si>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</si>
  <si>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</si>
  <si>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</si>
  <si>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</si>
  <si>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</si>
  <si>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</si>
  <si>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</si>
  <si>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</si>
  <si>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</si>
  <si>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</si>
  <si>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</si>
  <si>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</si>
  <si>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</si>
  <si>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</si>
  <si>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</si>
  <si>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</si>
  <si>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</si>
  <si>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</si>
  <si>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</si>
  <si>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</si>
  <si>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</si>
  <si>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</si>
  <si>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</si>
  <si>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</si>
  <si>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</si>
  <si>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</si>
  <si>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</si>
  <si>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</si>
  <si>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</si>
  <si>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</si>
  <si>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</si>
  <si>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</si>
  <si>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</si>
  <si>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</si>
  <si>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</si>
  <si>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</si>
  <si>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</si>
  <si>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</si>
  <si>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</si>
  <si>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</si>
  <si>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</si>
  <si>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</si>
  <si>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</si>
  <si>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</si>
  <si>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</si>
  <si>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</si>
  <si>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</si>
  <si>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</si>
  <si>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</si>
  <si>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</si>
  <si>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</si>
  <si>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</si>
  <si>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</si>
  <si>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</si>
  <si>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</si>
  <si>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</si>
  <si>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</si>
  <si>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</si>
  <si>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</si>
  <si>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</si>
  <si>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</si>
  <si>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</si>
  <si>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</si>
  <si>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</si>
  <si>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</si>
  <si>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</si>
  <si>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</si>
  <si>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</si>
  <si>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</si>
  <si>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</si>
  <si>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</si>
  <si>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</si>
  <si>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</si>
  <si>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</si>
  <si>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</si>
  <si>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</si>
  <si>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</si>
  <si>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</si>
  <si>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</si>
  <si>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</si>
  <si>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</si>
  <si>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</si>
  <si>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</si>
  <si>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</si>
  <si>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</si>
  <si>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</si>
  <si>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</si>
  <si>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</si>
  <si>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</si>
  <si>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</si>
  <si>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</si>
  <si>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</si>
  <si>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</si>
  <si>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</si>
  <si>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</si>
  <si>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</si>
  <si>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</si>
  <si>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</si>
  <si>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</si>
  <si>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</si>
  <si>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</si>
  <si>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</si>
  <si>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</si>
  <si>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</si>
  <si>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</si>
  <si>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</si>
  <si>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</si>
  <si>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</si>
  <si>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</si>
  <si>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</si>
  <si>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</si>
  <si>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</si>
  <si>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</si>
  <si>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</si>
  <si>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</si>
  <si>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</si>
  <si>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</si>
  <si>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</si>
  <si>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</si>
  <si>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</si>
  <si>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</si>
  <si>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</si>
  <si>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</si>
  <si>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</si>
  <si>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</si>
  <si>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</si>
  <si>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</si>
  <si>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</si>
  <si>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</si>
  <si>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</si>
  <si>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</si>
  <si>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</si>
  <si>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</si>
  <si>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</si>
  <si>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</si>
  <si>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</si>
  <si>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</si>
  <si>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</si>
  <si>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</si>
  <si>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</si>
  <si>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</si>
  <si>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</si>
  <si>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</si>
  <si>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</si>
  <si>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</si>
  <si>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</si>
  <si>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</si>
  <si>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</si>
  <si>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</si>
  <si>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</si>
  <si>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</si>
  <si>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</si>
  <si>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</si>
  <si>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</si>
  <si>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</si>
  <si>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</si>
  <si>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</si>
  <si>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</si>
  <si>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</si>
  <si>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</si>
  <si>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</si>
  <si>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</si>
  <si>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</si>
  <si>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</si>
  <si>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</si>
  <si>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</si>
  <si>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</si>
  <si>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</si>
  <si>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</si>
  <si>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</si>
  <si>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</si>
  <si>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</si>
  <si>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</si>
  <si>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</si>
  <si>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</si>
  <si>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</si>
  <si>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</si>
  <si>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</si>
  <si>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</si>
  <si>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</si>
  <si>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</si>
  <si>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</si>
  <si>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</si>
  <si>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</si>
  <si>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</si>
  <si>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</si>
  <si>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</si>
  <si>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</si>
  <si>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</si>
  <si>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</si>
  <si>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</si>
  <si>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</si>
  <si>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</si>
  <si>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</si>
  <si>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</si>
  <si>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</si>
  <si>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</si>
  <si>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</si>
  <si>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</si>
  <si>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</si>
  <si>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</si>
  <si>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</si>
  <si>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</si>
  <si>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</si>
  <si>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</si>
  <si>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</si>
  <si>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</si>
  <si>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</si>
  <si>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</si>
  <si>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</si>
  <si>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</si>
  <si>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</si>
  <si>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</si>
  <si>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</si>
  <si>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</si>
  <si>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</si>
  <si>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</si>
  <si>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</si>
  <si>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</si>
  <si>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</si>
  <si>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</si>
  <si>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</si>
  <si>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</si>
  <si>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</si>
  <si>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</si>
  <si>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</si>
  <si>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</si>
  <si>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</si>
  <si>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</si>
  <si>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</si>
  <si>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</si>
  <si>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</si>
  <si>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</si>
  <si>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</si>
  <si>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</si>
  <si>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</si>
  <si>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</si>
  <si>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</si>
  <si>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</si>
  <si>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</si>
  <si>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</si>
  <si>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</si>
  <si>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</si>
  <si>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</si>
  <si>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</si>
  <si>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</si>
  <si>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</si>
  <si>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</si>
  <si>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</si>
  <si>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</si>
  <si>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</si>
  <si>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</si>
  <si>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</si>
  <si>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</si>
  <si>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</si>
  <si>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</si>
  <si>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</si>
  <si>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</si>
  <si>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</si>
  <si>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</si>
  <si>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</si>
  <si>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</si>
  <si>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</si>
  <si>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</si>
  <si>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</si>
  <si>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</si>
  <si>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</si>
  <si>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</si>
  <si>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</si>
  <si>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</si>
  <si>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</si>
  <si>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</si>
  <si>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</si>
  <si>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</si>
  <si>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</si>
  <si>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</si>
  <si>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</si>
  <si>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</si>
  <si>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</si>
  <si>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</si>
  <si>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</si>
  <si>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</si>
  <si>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</si>
  <si>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</si>
  <si>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</si>
  <si>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</si>
  <si>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</si>
  <si>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</si>
  <si>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</si>
  <si>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</si>
  <si>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</si>
  <si>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</si>
  <si>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</si>
  <si>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</si>
  <si>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</si>
  <si>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</si>
  <si>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</si>
  <si>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</si>
  <si>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</si>
  <si>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</si>
  <si>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</si>
  <si>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</si>
  <si>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</si>
  <si>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</si>
  <si>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</si>
  <si>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</si>
  <si>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</si>
  <si>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</si>
  <si>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</si>
  <si>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</si>
  <si>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</si>
  <si>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</si>
  <si>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</si>
  <si>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</si>
  <si>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</si>
  <si>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</si>
  <si>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</si>
  <si>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</si>
  <si>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</si>
  <si>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</si>
  <si>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</si>
  <si>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</si>
  <si>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</si>
  <si>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</si>
  <si>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</si>
  <si>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</si>
  <si>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</si>
  <si>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</si>
  <si>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</si>
  <si>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</si>
  <si>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</si>
  <si>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</si>
  <si>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</si>
  <si>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</si>
  <si>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</si>
  <si>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</si>
  <si>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</si>
  <si>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</si>
  <si>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</si>
  <si>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</si>
  <si>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</si>
  <si>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</si>
  <si>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</si>
  <si>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</si>
  <si>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</si>
  <si>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</si>
  <si>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</si>
  <si>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</si>
  <si>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</si>
  <si>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</si>
  <si>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</si>
  <si>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</si>
  <si>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</si>
  <si>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</si>
  <si>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</si>
  <si>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</si>
  <si>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</si>
  <si>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</si>
  <si>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</si>
  <si>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</si>
  <si>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</si>
  <si>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</si>
  <si>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</si>
  <si>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</si>
  <si>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</si>
  <si>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</si>
  <si>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</si>
  <si>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</si>
  <si>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</si>
  <si>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</si>
  <si>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</si>
  <si>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</si>
  <si>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</si>
  <si>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</si>
  <si>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</si>
  <si>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</si>
  <si>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</si>
  <si>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</si>
  <si>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</si>
  <si>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</si>
  <si>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</si>
  <si>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</si>
  <si>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</si>
  <si>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</si>
  <si>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</si>
  <si>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</si>
  <si>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</si>
  <si>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</si>
  <si>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</si>
  <si>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</si>
  <si>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</si>
  <si>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</si>
  <si>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</si>
  <si>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</si>
  <si>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</si>
  <si>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</si>
  <si>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</si>
  <si>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</si>
  <si>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</si>
  <si>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</si>
  <si>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</si>
  <si>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</si>
  <si>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</si>
  <si>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</si>
  <si>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</si>
  <si>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</si>
  <si>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</si>
  <si>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</si>
  <si>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</si>
  <si>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</si>
  <si>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</si>
  <si>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</si>
  <si>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</si>
  <si>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</si>
  <si>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</si>
  <si>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</si>
  <si>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</si>
  <si>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</si>
  <si>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</si>
  <si>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</si>
  <si>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</si>
  <si>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</si>
  <si>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</si>
  <si>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</si>
  <si>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</si>
  <si>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</si>
  <si>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</si>
  <si>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</si>
  <si>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</si>
  <si>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</si>
  <si>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</si>
  <si>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</si>
  <si>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</si>
  <si>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</si>
  <si>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</si>
  <si>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</si>
  <si>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</si>
  <si>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</si>
  <si>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</si>
  <si>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</si>
  <si>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</si>
  <si>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</si>
  <si>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</si>
  <si>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</si>
  <si>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</si>
  <si>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</si>
  <si>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</si>
  <si>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</si>
  <si>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</si>
  <si>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</si>
  <si>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</si>
  <si>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</si>
  <si>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</si>
  <si>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</si>
  <si>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</si>
  <si>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</si>
  <si>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</si>
  <si>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</si>
  <si>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</si>
  <si>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</si>
  <si>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</si>
  <si>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</si>
  <si>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</si>
  <si>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</si>
  <si>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</si>
  <si>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</si>
  <si>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</si>
  <si>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</si>
  <si>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</si>
  <si>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</si>
  <si>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</si>
  <si>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</si>
  <si>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</si>
  <si>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</si>
  <si>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</si>
  <si>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</si>
  <si>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</si>
  <si>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</si>
  <si>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</si>
  <si>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</si>
  <si>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</si>
  <si>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</si>
  <si>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</si>
  <si>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</si>
  <si>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</si>
  <si>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</si>
  <si>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</si>
  <si>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</si>
  <si>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</si>
  <si>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</si>
  <si>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</si>
  <si>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</si>
  <si>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</si>
  <si>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</si>
  <si>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</si>
  <si>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</si>
  <si>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</si>
  <si>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</si>
  <si>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</si>
  <si>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</si>
  <si>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</si>
  <si>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</si>
  <si>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</si>
  <si>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</si>
  <si>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</si>
  <si>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</si>
  <si>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</si>
  <si>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</si>
  <si>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</si>
  <si>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</si>
  <si>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</si>
  <si>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</si>
  <si>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</si>
  <si>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</si>
  <si>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</si>
  <si>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</si>
  <si>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</si>
  <si>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</si>
  <si>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</si>
  <si>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</si>
  <si>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</si>
  <si>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</si>
  <si>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</si>
  <si>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</si>
  <si>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</si>
  <si>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</si>
  <si>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</si>
  <si>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</si>
  <si>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</si>
  <si>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</si>
  <si>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</si>
  <si>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</si>
  <si>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</si>
  <si>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</si>
  <si>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</si>
  <si>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</si>
  <si>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</si>
  <si>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</si>
  <si>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</si>
  <si>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</si>
  <si>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</si>
  <si>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</si>
  <si>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</si>
  <si>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</si>
  <si>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</si>
  <si>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</si>
  <si>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</si>
  <si>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</si>
  <si>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</si>
  <si>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</si>
  <si>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</si>
  <si>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</si>
  <si>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</si>
  <si>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</si>
  <si>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</si>
  <si>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</si>
  <si>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</si>
  <si>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</si>
  <si>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</si>
  <si>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</si>
  <si>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</si>
  <si>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</si>
  <si>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</si>
  <si>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</si>
  <si>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</si>
  <si>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</si>
  <si>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</si>
  <si>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</si>
  <si>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</si>
  <si>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</si>
  <si>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</si>
  <si>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</si>
  <si>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</si>
  <si>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</si>
  <si>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</si>
  <si>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</si>
  <si>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</si>
  <si>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</si>
  <si>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</si>
  <si>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</si>
  <si>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</si>
  <si>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</si>
  <si>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</si>
  <si>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</si>
  <si>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</si>
  <si>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</si>
  <si>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</si>
  <si>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</si>
  <si>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</si>
  <si>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</si>
  <si>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</si>
  <si>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</si>
  <si>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</si>
  <si>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</si>
  <si>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</si>
  <si>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</si>
  <si>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</si>
  <si>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</si>
  <si>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</si>
  <si>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</si>
  <si>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</si>
  <si>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</si>
  <si>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</si>
  <si>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</si>
  <si>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</si>
  <si>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</si>
  <si>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</si>
  <si>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</si>
  <si>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</si>
  <si>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</si>
  <si>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</si>
  <si>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</si>
  <si>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</si>
  <si>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</si>
  <si>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</si>
  <si>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</si>
  <si>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</si>
  <si>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</si>
  <si>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</si>
  <si>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</si>
  <si>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</si>
  <si>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</si>
  <si>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</si>
  <si>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</si>
  <si>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</si>
  <si>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</si>
  <si>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</si>
  <si>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</si>
  <si>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</si>
  <si>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</si>
  <si>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</si>
  <si>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</si>
  <si>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</si>
  <si>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</si>
  <si>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</si>
  <si>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</si>
  <si>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</si>
  <si>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</si>
  <si>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</si>
  <si>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</si>
  <si>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</si>
  <si>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</si>
  <si>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</si>
  <si>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</si>
  <si>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</si>
  <si>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</si>
  <si>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</si>
  <si>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</si>
  <si>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</si>
  <si>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</si>
  <si>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</si>
  <si>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</si>
  <si>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</si>
  <si>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</si>
  <si>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</si>
  <si>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</si>
  <si>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</si>
  <si>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</si>
  <si>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</si>
  <si>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</si>
  <si>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</si>
  <si>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</si>
  <si>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</si>
  <si>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</si>
  <si>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</si>
  <si>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</si>
  <si>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</si>
  <si>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</si>
  <si>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</si>
  <si>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</si>
  <si>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</si>
  <si>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</si>
  <si>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</si>
  <si>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</si>
  <si>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</si>
  <si>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</si>
  <si>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</si>
  <si>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</si>
  <si>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</si>
  <si>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</si>
  <si>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</si>
  <si>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</si>
  <si>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</si>
  <si>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</si>
  <si>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</si>
  <si>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</si>
  <si>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</si>
  <si>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</si>
  <si>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</si>
  <si>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</si>
  <si>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</si>
  <si>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</si>
  <si>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</si>
  <si>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</si>
  <si>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</si>
  <si>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</si>
  <si>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</si>
  <si>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</si>
  <si>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</si>
  <si>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</si>
  <si>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</si>
  <si>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</si>
  <si>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</si>
  <si>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</si>
  <si>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</si>
  <si>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</si>
  <si>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</si>
  <si>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</si>
  <si>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</si>
  <si>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</si>
  <si>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</si>
  <si>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</si>
  <si>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</si>
  <si>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</si>
  <si>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</si>
  <si>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</si>
  <si>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</si>
  <si>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</si>
  <si>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</si>
  <si>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</si>
  <si>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</si>
  <si>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</si>
  <si>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</si>
  <si>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</si>
  <si>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</si>
  <si>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</si>
  <si>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</si>
  <si>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</si>
  <si>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</si>
  <si>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</si>
  <si>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</si>
  <si>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</si>
  <si>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</si>
  <si>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</si>
  <si>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</si>
  <si>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</si>
  <si>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</si>
  <si>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</si>
  <si>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</si>
  <si>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</si>
  <si>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</si>
  <si>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</si>
  <si>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</si>
  <si>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</si>
  <si>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</si>
  <si>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</si>
  <si>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</si>
  <si>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</si>
  <si>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</si>
  <si>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</si>
  <si>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</si>
  <si>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</si>
  <si>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</si>
  <si>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</si>
  <si>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</si>
  <si>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</si>
  <si>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</si>
  <si>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</si>
  <si>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</si>
  <si>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</si>
  <si>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</si>
  <si>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</si>
  <si>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</si>
  <si>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</si>
  <si>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</si>
  <si>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</si>
  <si>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</si>
  <si>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</si>
  <si>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</si>
  <si>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</si>
  <si>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</si>
  <si>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</si>
  <si>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</si>
  <si>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</si>
  <si>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</si>
  <si>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</si>
  <si>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</si>
  <si>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</si>
  <si>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</si>
  <si>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</si>
  <si>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</si>
  <si>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</si>
  <si>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</si>
  <si>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</si>
  <si>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</si>
  <si>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</si>
  <si>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</si>
  <si>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</si>
  <si>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</si>
  <si>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</si>
  <si>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</si>
  <si>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</si>
  <si>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</si>
  <si>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</si>
  <si>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</si>
  <si>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</si>
  <si>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</si>
  <si>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</si>
  <si>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</si>
  <si>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</si>
  <si>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</si>
  <si>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</si>
  <si>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</si>
  <si>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</si>
  <si>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</si>
  <si>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</si>
  <si>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</si>
  <si>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</si>
  <si>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</si>
  <si>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</si>
  <si>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</si>
  <si>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</si>
  <si>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</si>
  <si>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</si>
  <si>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</si>
  <si>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</si>
  <si>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</si>
  <si>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</si>
  <si>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</si>
  <si>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</si>
  <si>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</si>
  <si>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</si>
  <si>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</si>
  <si>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</si>
  <si>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</si>
  <si>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</si>
  <si>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</si>
  <si>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</si>
  <si>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</si>
  <si>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</si>
  <si>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</si>
  <si>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</si>
  <si>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</si>
  <si>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</si>
  <si>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</si>
  <si>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</si>
  <si>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</si>
  <si>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</si>
  <si>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</si>
  <si>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</si>
  <si>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</si>
  <si>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</si>
  <si>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</si>
  <si>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</si>
  <si>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</si>
  <si>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</si>
  <si>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</si>
  <si>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</si>
  <si>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</si>
  <si>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</si>
  <si>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</si>
  <si>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</si>
  <si>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</si>
  <si>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</si>
  <si>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</si>
  <si>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</si>
  <si>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</si>
  <si>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</si>
  <si>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</si>
  <si>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</si>
  <si>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</si>
  <si>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</si>
  <si>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</si>
  <si>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</si>
  <si>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</si>
  <si>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</si>
  <si>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</si>
  <si>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</si>
  <si>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</si>
  <si>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</si>
  <si>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</si>
  <si>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</si>
  <si>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</si>
  <si>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</si>
  <si>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</si>
  <si>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</si>
  <si>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</si>
  <si>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</si>
  <si>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</si>
  <si>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</si>
  <si>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</si>
  <si>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</si>
  <si>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</si>
  <si>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</si>
  <si>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</si>
  <si>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</si>
  <si>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</si>
  <si>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</si>
  <si>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</si>
  <si>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</si>
  <si>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</si>
  <si>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</si>
  <si>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</si>
  <si>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</si>
  <si>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</si>
  <si>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</si>
  <si>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</si>
  <si>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</si>
  <si>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</si>
  <si>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</si>
  <si>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</si>
  <si>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</si>
  <si>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</si>
  <si>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</si>
  <si>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</si>
  <si>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</si>
  <si>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</si>
  <si>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</si>
  <si>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</si>
  <si>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</si>
  <si>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</si>
  <si>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</si>
  <si>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</si>
  <si>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</si>
  <si>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</si>
  <si>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</si>
  <si>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</si>
  <si>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</si>
  <si>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</si>
  <si>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</si>
  <si>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</si>
  <si>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</si>
  <si>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</si>
  <si>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</si>
  <si>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</si>
  <si>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</si>
  <si>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</si>
  <si>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</si>
  <si>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</si>
  <si>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</si>
  <si>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</si>
  <si>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</si>
  <si>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</si>
  <si>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</si>
  <si>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</si>
  <si>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</si>
  <si>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</si>
  <si>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</si>
  <si>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</si>
  <si>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</si>
  <si>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</si>
  <si>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</si>
  <si>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</si>
  <si>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</si>
  <si>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</si>
  <si>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</si>
  <si>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</si>
  <si>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</si>
  <si>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</si>
  <si>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</si>
  <si>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</si>
  <si>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</si>
  <si>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</si>
  <si>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</si>
  <si>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</si>
  <si>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</si>
  <si>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</si>
  <si>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</si>
  <si>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</si>
  <si>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</si>
  <si>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</si>
  <si>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</si>
  <si>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</si>
  <si>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</si>
  <si>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</si>
  <si>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</si>
  <si>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</si>
  <si>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</si>
  <si>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</si>
  <si>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</si>
  <si>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</si>
  <si>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</si>
  <si>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</si>
  <si>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</si>
  <si>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</si>
  <si>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</si>
  <si>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</si>
  <si>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</si>
  <si>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</si>
  <si>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</si>
  <si>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</si>
  <si>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</si>
  <si>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</si>
  <si>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</si>
  <si>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</si>
  <si>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</si>
  <si>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</si>
  <si>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</si>
  <si>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</si>
  <si>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</si>
  <si>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</si>
  <si>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</si>
  <si>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</si>
  <si>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</si>
  <si>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</si>
  <si>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</si>
  <si>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</si>
  <si>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</si>
  <si>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</si>
  <si>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</si>
  <si>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</si>
  <si>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</si>
  <si>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</si>
  <si>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</si>
  <si>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</si>
  <si>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</si>
  <si>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</si>
  <si>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</si>
  <si>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</si>
  <si>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</si>
  <si>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</si>
  <si>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</si>
  <si>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</si>
  <si>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</si>
  <si>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</si>
  <si>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</si>
  <si>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</si>
  <si>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</si>
  <si>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</si>
  <si>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</si>
  <si>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</si>
  <si>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</si>
  <si>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</si>
  <si>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</si>
  <si>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</si>
  <si>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</si>
  <si>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</si>
  <si>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</si>
  <si>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</si>
  <si>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</si>
  <si>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</si>
  <si>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</si>
  <si>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</si>
  <si>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</si>
  <si>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</si>
  <si>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</si>
  <si>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</si>
  <si>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</si>
  <si>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</si>
  <si>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</si>
  <si>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</si>
  <si>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</si>
  <si>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</si>
  <si>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</si>
  <si>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</si>
  <si>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</si>
  <si>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</si>
  <si>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</si>
  <si>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</si>
  <si>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</si>
  <si>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</si>
  <si>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</si>
  <si>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</si>
  <si>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</si>
  <si>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</si>
  <si>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</si>
  <si>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</si>
  <si>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</si>
  <si>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</si>
  <si>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</si>
  <si>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</si>
  <si>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</si>
  <si>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</si>
  <si>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</si>
  <si>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</si>
  <si>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</si>
  <si>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</si>
  <si>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</si>
  <si>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</si>
  <si>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</si>
  <si>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</si>
  <si>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</si>
  <si>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</si>
  <si>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</si>
  <si>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</si>
  <si>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</si>
  <si>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</si>
  <si>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</si>
  <si>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</si>
  <si>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</si>
  <si>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</si>
  <si>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</si>
  <si>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</si>
  <si>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</si>
  <si>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</si>
  <si>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</si>
  <si>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</si>
  <si>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</si>
  <si>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</si>
  <si>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</si>
  <si>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</si>
  <si>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</si>
  <si>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</si>
  <si>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</si>
  <si>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</si>
  <si>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</si>
  <si>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</si>
  <si>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</si>
  <si>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</si>
  <si>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</si>
  <si>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</si>
  <si>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</si>
  <si>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</si>
  <si>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</si>
  <si>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</si>
  <si>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</si>
  <si>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</si>
  <si>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</si>
  <si>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</si>
  <si>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</si>
  <si>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</si>
  <si>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</si>
  <si>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</si>
  <si>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</si>
  <si>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</si>
  <si>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</si>
  <si>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</si>
  <si>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</si>
  <si>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</si>
  <si>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</si>
  <si>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</si>
  <si>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</si>
  <si>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</si>
  <si>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</si>
  <si>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</si>
  <si>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</si>
  <si>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</si>
  <si>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</si>
  <si>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</si>
  <si>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</si>
  <si>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</si>
  <si>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</si>
  <si>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</si>
  <si>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</si>
  <si>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</si>
  <si>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</si>
  <si>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</si>
  <si>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</si>
  <si>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</si>
  <si>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</si>
  <si>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</si>
  <si>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</si>
  <si>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</si>
  <si>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</si>
  <si>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</si>
  <si>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</si>
  <si>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</si>
  <si>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</si>
  <si>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</si>
  <si>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</si>
  <si>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</si>
  <si>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</si>
  <si>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</si>
  <si>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</si>
  <si>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</si>
  <si>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</si>
  <si>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</si>
  <si>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</si>
  <si>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</si>
  <si>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</si>
  <si>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</si>
  <si>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</si>
  <si>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</si>
  <si>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</si>
  <si>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</si>
  <si>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</si>
  <si>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</si>
  <si>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</si>
  <si>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</si>
  <si>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</si>
  <si>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</si>
  <si>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</si>
  <si>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</si>
  <si>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</si>
  <si>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</si>
  <si>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</si>
  <si>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</si>
  <si>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</si>
  <si>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</si>
  <si>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</si>
  <si>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</si>
  <si>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</si>
  <si>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</si>
  <si>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</si>
  <si>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</si>
  <si>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</si>
  <si>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</si>
  <si>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</si>
  <si>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</si>
  <si>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</si>
  <si>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</si>
  <si>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</si>
  <si>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</si>
  <si>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</si>
  <si>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</si>
  <si>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</si>
  <si>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</si>
  <si>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</si>
  <si>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</si>
  <si>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</si>
  <si>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</si>
  <si>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</si>
  <si>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</si>
  <si>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</si>
  <si>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</si>
  <si>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</si>
  <si>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</si>
  <si>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</si>
  <si>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</si>
  <si>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</si>
  <si>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</si>
  <si>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</si>
  <si>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</si>
  <si>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</si>
  <si>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</si>
  <si>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</si>
  <si>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</si>
  <si>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</si>
  <si>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</si>
  <si>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</si>
  <si>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</si>
  <si>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</si>
  <si>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</si>
  <si>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</si>
  <si>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</si>
  <si>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</si>
  <si>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</si>
  <si>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</si>
  <si>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</si>
  <si>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</si>
  <si>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</si>
  <si>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</si>
  <si>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</si>
  <si>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</si>
  <si>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</si>
  <si>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</si>
  <si>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</si>
  <si>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</si>
  <si>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</si>
  <si>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</si>
  <si>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</si>
  <si>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</si>
  <si>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</si>
  <si>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</si>
  <si>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</si>
  <si>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</si>
  <si>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</si>
  <si>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</si>
  <si>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</si>
  <si>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</si>
  <si>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</si>
  <si>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</si>
  <si>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</si>
  <si>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</si>
  <si>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</si>
  <si>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</si>
  <si>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</si>
  <si>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</si>
  <si>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</si>
  <si>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</si>
  <si>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</si>
  <si>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</si>
  <si>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</si>
  <si>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</si>
  <si>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</si>
  <si>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</si>
  <si>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</si>
  <si>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</si>
  <si>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</si>
  <si>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</si>
  <si>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</si>
  <si>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</si>
  <si>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</si>
  <si>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</si>
  <si>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</si>
  <si>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</si>
  <si>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</si>
  <si>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</si>
  <si>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</si>
  <si>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</si>
  <si>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</si>
  <si>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</si>
  <si>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</si>
  <si>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</si>
  <si>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</si>
  <si>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</si>
  <si>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</si>
  <si>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</si>
  <si>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</si>
  <si>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</si>
  <si>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</si>
  <si>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</si>
  <si>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</si>
  <si>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</si>
  <si>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</si>
  <si>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</si>
  <si>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</si>
  <si>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</si>
  <si>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</si>
  <si>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</si>
  <si>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</si>
  <si>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</si>
  <si>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</si>
  <si>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</si>
  <si>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</si>
  <si>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</si>
  <si>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</si>
  <si>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</si>
  <si>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</si>
  <si>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</si>
  <si>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</si>
  <si>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</si>
  <si>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</si>
  <si>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</si>
  <si>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</si>
  <si>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</si>
  <si>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</si>
  <si>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</si>
  <si>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</si>
  <si>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</si>
  <si>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</si>
  <si>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</si>
  <si>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</si>
  <si>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</si>
  <si>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</si>
  <si>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</si>
  <si>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</si>
  <si>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</si>
  <si>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</si>
  <si>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</si>
  <si>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</si>
  <si>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</si>
  <si>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</si>
  <si>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</si>
  <si>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</si>
  <si>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</si>
  <si>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</si>
  <si>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</si>
  <si>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</si>
  <si>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</si>
  <si>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</si>
  <si>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</si>
  <si>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</si>
  <si>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</si>
  <si>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</si>
  <si>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</si>
  <si>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</si>
  <si>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</si>
  <si>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</si>
  <si>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</si>
  <si>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</si>
  <si>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</si>
  <si>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</si>
  <si>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</si>
  <si>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</si>
  <si>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</si>
  <si>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</si>
  <si>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</si>
  <si>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</si>
  <si>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</si>
  <si>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</si>
  <si>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</si>
  <si>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</si>
  <si>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</si>
  <si>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</si>
  <si>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</si>
  <si>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</si>
  <si>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</si>
  <si>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</si>
  <si>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</si>
  <si>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</si>
  <si>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</si>
  <si>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</si>
  <si>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</si>
  <si>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</si>
  <si>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</si>
  <si>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</si>
  <si>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</si>
  <si>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</si>
  <si>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</si>
  <si>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</si>
  <si>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</si>
  <si>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</si>
  <si>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</si>
  <si>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</si>
  <si>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</si>
  <si>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</si>
  <si>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</si>
  <si>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</si>
  <si>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</si>
  <si>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</si>
  <si>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</si>
  <si>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</si>
  <si>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</si>
  <si>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</si>
  <si>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</si>
  <si>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</si>
  <si>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</si>
  <si>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</si>
  <si>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</si>
  <si>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</si>
  <si>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</si>
  <si>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</si>
  <si>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</si>
  <si>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</si>
  <si>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</si>
  <si>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</si>
  <si>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</si>
  <si>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</si>
  <si>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</si>
  <si>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</si>
  <si>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</si>
  <si>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</si>
  <si>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</si>
  <si>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</si>
  <si>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</si>
  <si>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</si>
  <si>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</si>
  <si>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</si>
  <si>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</si>
  <si>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</si>
  <si>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</si>
  <si>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</si>
  <si>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</si>
  <si>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</si>
  <si>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</si>
  <si>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</si>
  <si>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</si>
  <si>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</si>
  <si>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</si>
  <si>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</si>
  <si>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</si>
  <si>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</si>
  <si>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</si>
  <si>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</si>
  <si>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</si>
  <si>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</si>
  <si>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</si>
  <si>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</si>
  <si>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</si>
  <si>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</si>
  <si>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</si>
  <si>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</si>
  <si>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</si>
  <si>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</si>
  <si>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</si>
  <si>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</si>
  <si>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</si>
  <si>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</si>
  <si>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</si>
  <si>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</si>
  <si>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</si>
  <si>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</si>
  <si>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</si>
  <si>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</si>
  <si>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</si>
  <si>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</si>
  <si>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</si>
  <si>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</si>
  <si>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</si>
  <si>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</si>
  <si>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</si>
  <si>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</si>
  <si>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</si>
  <si>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</si>
  <si>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</si>
  <si>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</si>
  <si>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</si>
  <si>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</si>
  <si>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</si>
  <si>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</si>
  <si>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</si>
  <si>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</si>
  <si>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</si>
  <si>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</si>
  <si>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</si>
  <si>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</si>
  <si>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</si>
  <si>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</si>
  <si>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</si>
  <si>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</si>
  <si>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</si>
  <si>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</si>
  <si>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</si>
  <si>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</si>
  <si>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</si>
  <si>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</si>
  <si>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</si>
  <si>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</si>
  <si>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</si>
  <si>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</si>
  <si>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</si>
  <si>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</si>
  <si>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</si>
  <si>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</si>
  <si>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</si>
  <si>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</si>
  <si>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</si>
  <si>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</si>
  <si>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</si>
  <si>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</si>
  <si>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</si>
  <si>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</si>
  <si>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</si>
  <si>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</si>
  <si>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</si>
  <si>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</si>
  <si>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</si>
  <si>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</si>
  <si>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</si>
  <si>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</si>
  <si>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</si>
  <si>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</si>
  <si>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</si>
  <si>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</si>
  <si>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</si>
  <si>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</si>
  <si>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</si>
  <si>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</si>
  <si>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</si>
  <si>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</si>
  <si>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</si>
  <si>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</si>
  <si>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</si>
  <si>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</si>
  <si>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</si>
  <si>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</si>
  <si>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</si>
  <si>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</si>
  <si>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</si>
  <si>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</si>
  <si>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</si>
  <si>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</si>
  <si>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</si>
  <si>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</si>
  <si>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</si>
  <si>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</si>
  <si>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</si>
  <si>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</si>
  <si>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</si>
  <si>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</si>
  <si>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</si>
  <si>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</si>
  <si>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</si>
  <si>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</si>
  <si>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</si>
  <si>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</si>
  <si>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</si>
  <si>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</si>
  <si>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</si>
  <si>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</si>
  <si>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</si>
  <si>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</si>
  <si>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</si>
  <si>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</si>
  <si>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</si>
  <si>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</si>
  <si>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</si>
  <si>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</si>
  <si>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</si>
  <si>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</si>
  <si>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</si>
  <si>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</si>
  <si>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</si>
  <si>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</si>
  <si>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</si>
  <si>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</si>
  <si>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</si>
  <si>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</si>
  <si>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</si>
  <si>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</si>
  <si>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</si>
  <si>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</si>
  <si>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</si>
  <si>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</si>
  <si>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</si>
  <si>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</si>
  <si>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</si>
  <si>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</si>
  <si>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</si>
  <si>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</si>
  <si>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</si>
  <si>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</si>
  <si>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</si>
  <si>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</si>
  <si>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</si>
  <si>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</si>
  <si>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</si>
  <si>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</si>
  <si>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</si>
  <si>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</si>
  <si>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</si>
  <si>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</si>
  <si>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</si>
  <si>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</si>
  <si>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</si>
  <si>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</si>
  <si>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</si>
  <si>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</si>
  <si>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</si>
  <si>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</si>
  <si>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</si>
  <si>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</si>
  <si>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</si>
  <si>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</si>
  <si>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</si>
  <si>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</si>
  <si>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</si>
  <si>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</si>
  <si>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</si>
  <si>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</si>
  <si>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</si>
  <si>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</si>
  <si>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</si>
  <si>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</si>
  <si>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</si>
  <si>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</si>
  <si>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</si>
  <si>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</si>
  <si>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</si>
  <si>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</si>
  <si>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</si>
  <si>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</si>
  <si>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</si>
  <si>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</si>
  <si>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</si>
  <si>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</si>
  <si>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</si>
  <si>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</si>
  <si>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</si>
  <si>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</si>
  <si>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</si>
  <si>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</si>
  <si>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</si>
  <si>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</si>
  <si>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</si>
  <si>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</si>
  <si>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</si>
  <si>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</si>
  <si>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</si>
  <si>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</si>
  <si>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</si>
  <si>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</si>
  <si>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</si>
  <si>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</si>
  <si>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</si>
  <si>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</si>
  <si>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</si>
  <si>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</si>
  <si>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</si>
  <si>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</si>
  <si>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</si>
  <si>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</si>
  <si>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</si>
  <si>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</si>
  <si>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</si>
  <si>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</si>
  <si>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</si>
  <si>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</si>
  <si>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</si>
  <si>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</si>
  <si>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</si>
  <si>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</si>
  <si>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</si>
  <si>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</si>
  <si>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</si>
  <si>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</si>
  <si>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</si>
  <si>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</si>
  <si>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</si>
  <si>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</si>
  <si>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</si>
  <si>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</si>
  <si>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</si>
  <si>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</si>
  <si>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</si>
  <si>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</si>
  <si>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</si>
  <si>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</si>
  <si>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</si>
  <si>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</si>
  <si>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</si>
  <si>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</si>
  <si>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</si>
  <si>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</si>
  <si>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</si>
  <si>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</si>
  <si>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</si>
  <si>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</si>
  <si>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</si>
  <si>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</si>
  <si>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</si>
  <si>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</si>
  <si>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</si>
  <si>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</si>
  <si>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</si>
  <si>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</si>
  <si>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</si>
  <si>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</si>
  <si>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</si>
  <si>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</si>
  <si>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</si>
  <si>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</si>
  <si>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</si>
  <si>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</si>
  <si>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</si>
  <si>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</si>
  <si>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</si>
  <si>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</si>
  <si>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</si>
  <si>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</si>
  <si>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</si>
  <si>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</si>
  <si>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</si>
  <si>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</si>
  <si>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</si>
  <si>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</si>
  <si>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</si>
  <si>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</si>
  <si>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</si>
  <si>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</si>
  <si>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</si>
  <si>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</si>
  <si>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</si>
  <si>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</si>
  <si>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</si>
  <si>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</si>
  <si>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</si>
  <si>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</si>
  <si>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</si>
  <si>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</si>
  <si>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</si>
  <si>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</si>
  <si>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</si>
  <si>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</si>
  <si>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</si>
  <si>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</si>
  <si>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</si>
  <si>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</si>
  <si>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</si>
  <si>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</si>
  <si>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</si>
  <si>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</si>
  <si>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</si>
  <si>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</si>
  <si>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</si>
  <si>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</si>
  <si>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</si>
  <si>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</si>
  <si>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</si>
  <si>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</si>
  <si>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</si>
  <si>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</si>
  <si>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</si>
  <si>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</si>
  <si>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</si>
  <si>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</si>
  <si>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</si>
  <si>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</si>
  <si>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</si>
  <si>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</si>
  <si>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</si>
  <si>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</si>
  <si>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</si>
  <si>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</si>
  <si>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</si>
  <si>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</si>
  <si>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</si>
  <si>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</si>
  <si>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</si>
  <si>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</si>
  <si>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</si>
  <si>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</si>
  <si>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</si>
  <si>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</si>
  <si>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</si>
  <si>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</si>
  <si>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</si>
  <si>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</si>
  <si>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</si>
  <si>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</si>
  <si>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</si>
  <si>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</si>
  <si>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</si>
  <si>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</si>
  <si>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</si>
  <si>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</si>
  <si>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</si>
  <si>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</si>
  <si>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</si>
  <si>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</si>
  <si>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</si>
  <si>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</si>
  <si>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</si>
  <si>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</si>
  <si>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</si>
  <si>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</si>
  <si>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</si>
  <si>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</si>
  <si>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</si>
  <si>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</si>
  <si>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</si>
  <si>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</si>
  <si>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</si>
  <si>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</si>
  <si>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</si>
  <si>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</si>
  <si>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</si>
  <si>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</si>
  <si>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</si>
  <si>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</si>
  <si>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</si>
  <si>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</si>
  <si>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</si>
  <si>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</si>
  <si>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</si>
  <si>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</si>
  <si>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</si>
  <si>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</si>
  <si>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</si>
  <si>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</si>
  <si>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</si>
  <si>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</si>
  <si>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</si>
  <si>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</si>
  <si>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</si>
  <si>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</si>
  <si>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</si>
  <si>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</si>
  <si>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</si>
  <si>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</si>
  <si>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</si>
  <si>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</si>
  <si>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</si>
  <si>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</si>
  <si>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</si>
  <si>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</si>
  <si>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</si>
  <si>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</si>
  <si>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</si>
  <si>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</si>
  <si>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</si>
  <si>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</si>
  <si>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</si>
  <si>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</si>
  <si>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</si>
  <si>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</si>
  <si>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</si>
  <si>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</si>
  <si>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</si>
  <si>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</si>
  <si>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</si>
  <si>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</si>
  <si>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</si>
  <si>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</si>
  <si>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</si>
  <si>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</si>
  <si>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</si>
  <si>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</si>
  <si>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</si>
  <si>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</si>
  <si>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</si>
  <si>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</si>
  <si>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</si>
  <si>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</si>
  <si>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</si>
  <si>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</si>
  <si>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</si>
  <si>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</si>
  <si>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</si>
  <si>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</si>
  <si>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</si>
  <si>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</si>
  <si>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</si>
  <si>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</si>
  <si>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</si>
  <si>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</si>
  <si>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</si>
  <si>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</si>
  <si>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</si>
  <si>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</si>
  <si>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</si>
  <si>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</si>
  <si>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</si>
  <si>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</si>
  <si>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</si>
  <si>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</si>
  <si>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</si>
  <si>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</si>
  <si>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</si>
  <si>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</si>
  <si>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</si>
  <si>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</si>
  <si>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</si>
  <si>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</si>
  <si>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</si>
  <si>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</si>
  <si>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</si>
  <si>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</si>
  <si>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</si>
  <si>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</si>
  <si>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</si>
  <si>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</si>
  <si>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</si>
  <si>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</si>
  <si>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</si>
  <si>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</si>
  <si>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</si>
  <si>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</si>
  <si>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</si>
  <si>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</si>
  <si>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</si>
  <si>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</si>
  <si>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</si>
  <si>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</si>
  <si>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</si>
  <si>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</si>
  <si>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</si>
  <si>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</si>
  <si>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</si>
  <si>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</si>
  <si>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</si>
  <si>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</si>
  <si>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</si>
  <si>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</si>
  <si>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</si>
  <si>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</si>
  <si>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</si>
  <si>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</si>
  <si>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</si>
  <si>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</si>
  <si>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</si>
  <si>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</si>
  <si>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</si>
  <si>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</si>
  <si>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</si>
  <si>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</si>
  <si>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</si>
  <si>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</si>
  <si>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</si>
  <si>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</si>
  <si>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</si>
  <si>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</si>
  <si>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</si>
  <si>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</si>
  <si>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</si>
  <si>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</si>
  <si>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</si>
  <si>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</si>
  <si>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</si>
  <si>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</si>
  <si>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</si>
  <si>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</si>
  <si>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</si>
  <si>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</si>
  <si>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</si>
  <si>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</si>
  <si>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</si>
  <si>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</si>
  <si>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</si>
  <si>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</si>
  <si>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</si>
  <si>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</si>
  <si>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</si>
  <si>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</si>
  <si>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</si>
  <si>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</si>
  <si>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</si>
  <si>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</si>
  <si>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</si>
  <si>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</si>
  <si>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</si>
  <si>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</si>
  <si>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</si>
  <si>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</si>
  <si>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</si>
  <si>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</si>
  <si>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</si>
  <si>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</si>
  <si>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</si>
  <si>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</si>
  <si>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</si>
  <si>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</si>
  <si>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</si>
  <si>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</si>
  <si>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</si>
  <si>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</si>
  <si>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</si>
  <si>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</si>
  <si>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</si>
  <si>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</si>
  <si>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</si>
  <si>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</si>
  <si>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</si>
  <si>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</si>
  <si>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</si>
  <si>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</si>
  <si>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</si>
  <si>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</si>
  <si>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</si>
  <si>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</si>
  <si>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</si>
  <si>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</si>
  <si>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</si>
  <si>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</si>
  <si>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</si>
  <si>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</si>
  <si>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</si>
  <si>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</si>
  <si>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</si>
  <si>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</si>
  <si>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</si>
  <si>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</si>
  <si>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</si>
  <si>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</si>
  <si>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</si>
  <si>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</si>
  <si>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</si>
  <si>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</si>
  <si>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</si>
  <si>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</si>
  <si>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</si>
  <si>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</si>
  <si>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</si>
  <si>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</si>
  <si>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</si>
  <si>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</si>
  <si>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</si>
  <si>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</si>
  <si>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</si>
  <si>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</si>
  <si>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</si>
  <si>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</si>
  <si>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</si>
  <si>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</si>
  <si>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</si>
  <si>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</si>
  <si>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</si>
  <si>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</si>
  <si>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</si>
  <si>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</si>
  <si>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</si>
  <si>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</si>
  <si>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</si>
  <si>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</si>
  <si>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</si>
  <si>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</si>
  <si>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</si>
  <si>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</si>
  <si>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</si>
  <si>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</si>
  <si>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</si>
  <si>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</si>
  <si>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</si>
  <si>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</si>
  <si>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</si>
  <si>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</si>
  <si>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</si>
  <si>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</si>
  <si>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</si>
  <si>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</si>
  <si>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</si>
  <si>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</si>
  <si>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</si>
  <si>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</si>
  <si>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</si>
  <si>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</si>
  <si>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</si>
  <si>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</si>
  <si>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</si>
  <si>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</si>
  <si>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</si>
  <si>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</si>
  <si>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</si>
  <si>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</si>
  <si>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</si>
  <si>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</si>
  <si>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</si>
  <si>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</si>
  <si>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</si>
  <si>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</si>
  <si>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</si>
  <si>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</si>
  <si>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</si>
  <si>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</si>
  <si>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</si>
  <si>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</si>
  <si>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</si>
  <si>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</si>
  <si>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</si>
  <si>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</si>
  <si>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</si>
  <si>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</si>
  <si>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</si>
  <si>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</si>
  <si>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</si>
  <si>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</si>
  <si>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</si>
  <si>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</si>
  <si>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</si>
  <si>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</si>
  <si>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</si>
  <si>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</si>
  <si>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</si>
  <si>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</si>
  <si>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</si>
  <si>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</si>
  <si>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</si>
  <si>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</si>
  <si>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</si>
  <si>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</si>
  <si>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</si>
  <si>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</si>
  <si>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</si>
  <si>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</si>
  <si>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</si>
  <si>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</si>
  <si>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</si>
  <si>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</si>
  <si>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</si>
  <si>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</si>
  <si>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</si>
  <si>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</si>
  <si>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</si>
  <si>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</si>
  <si>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</si>
  <si>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</si>
  <si>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</si>
  <si>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</si>
  <si>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</si>
  <si>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</si>
  <si>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</si>
  <si>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</si>
  <si>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</si>
  <si>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</si>
  <si>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</si>
  <si>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</si>
  <si>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</si>
  <si>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</si>
  <si>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</si>
  <si>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</si>
  <si>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</si>
  <si>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</si>
  <si>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</si>
  <si>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</si>
  <si>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</si>
  <si>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</si>
  <si>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</si>
  <si>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</si>
  <si>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</si>
  <si>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</si>
  <si>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</si>
  <si>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</si>
  <si>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</si>
  <si>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</si>
  <si>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</si>
  <si>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</si>
  <si>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</si>
  <si>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</si>
  <si>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</si>
  <si>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</si>
  <si>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</si>
  <si>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</si>
  <si>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</si>
  <si>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</si>
  <si>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</si>
  <si>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</si>
  <si>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</si>
  <si>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</si>
  <si>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</si>
  <si>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</si>
  <si>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</si>
  <si>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</si>
  <si>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</si>
  <si>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</si>
  <si>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</si>
  <si>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</si>
  <si>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</si>
  <si>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</si>
  <si>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</si>
  <si>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</si>
  <si>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</si>
  <si>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</si>
  <si>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</si>
  <si>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</si>
  <si>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</si>
  <si>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</si>
  <si>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</si>
  <si>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</si>
  <si>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</si>
  <si>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</si>
  <si>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</si>
  <si>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</si>
  <si>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</si>
  <si>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</si>
  <si>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</si>
  <si>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</si>
  <si>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</si>
  <si>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</si>
  <si>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</si>
  <si>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</si>
  <si>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</si>
  <si>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</si>
  <si>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</si>
  <si>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</si>
  <si>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</si>
  <si>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</si>
  <si>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</si>
  <si>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</si>
  <si>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</si>
  <si>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</si>
  <si>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</si>
  <si>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</si>
  <si>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</si>
  <si>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</si>
  <si>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</si>
  <si>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</si>
  <si>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</si>
  <si>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</si>
  <si>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</si>
  <si>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</si>
  <si>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</si>
  <si>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</si>
  <si>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</si>
  <si>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</si>
  <si>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</si>
  <si>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</si>
  <si>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</si>
  <si>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</si>
  <si>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</si>
  <si>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</si>
  <si>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</si>
  <si>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</si>
  <si>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</si>
  <si>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</si>
  <si>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</si>
  <si>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</si>
  <si>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</si>
  <si>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</si>
  <si>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</si>
  <si>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</si>
  <si>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</si>
  <si>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</si>
  <si>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</si>
  <si>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</si>
  <si>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</si>
  <si>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</si>
  <si>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</si>
  <si>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</si>
  <si>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</si>
  <si>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</si>
  <si>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</si>
  <si>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</si>
  <si>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</si>
  <si>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</si>
  <si>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</si>
  <si>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</si>
  <si>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</si>
  <si>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</si>
  <si>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</si>
  <si>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</si>
  <si>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</si>
  <si>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</si>
  <si>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</si>
  <si>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</si>
  <si>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</si>
  <si>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</si>
  <si>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</si>
  <si>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</si>
  <si>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</si>
  <si>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</si>
  <si>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</si>
  <si>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</si>
  <si>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</si>
  <si>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</si>
  <si>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</si>
  <si>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</si>
  <si>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</si>
  <si>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</si>
  <si>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</si>
  <si>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</si>
  <si>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</si>
  <si>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</si>
  <si>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</si>
  <si>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</si>
  <si>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</si>
  <si>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</si>
  <si>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</si>
  <si>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</si>
  <si>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</si>
  <si>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</si>
  <si>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</si>
  <si>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</si>
  <si>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</si>
  <si>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</si>
  <si>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</si>
  <si>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</si>
  <si>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</si>
  <si>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</si>
  <si>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</si>
  <si>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</si>
  <si>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</si>
  <si>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</si>
  <si>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</si>
  <si>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</si>
  <si>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</si>
  <si>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</si>
  <si>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</si>
  <si>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</si>
  <si>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</si>
  <si>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</si>
  <si>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</si>
  <si>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</si>
  <si>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</si>
  <si>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</si>
  <si>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</si>
  <si>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</si>
  <si>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</si>
  <si>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</si>
  <si>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</si>
  <si>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</si>
  <si>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</si>
  <si>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</si>
  <si>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</si>
  <si>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</si>
  <si>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</si>
  <si>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</si>
  <si>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</si>
  <si>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</si>
  <si>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</si>
  <si>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</si>
  <si>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</si>
  <si>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</si>
  <si>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</si>
  <si>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</si>
  <si>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</si>
  <si>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</si>
  <si>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</si>
  <si>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</si>
  <si>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</si>
  <si>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</si>
  <si>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</si>
  <si>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</si>
  <si>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</si>
  <si>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</si>
  <si>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</si>
  <si>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</si>
  <si>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</si>
  <si>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</si>
  <si>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</si>
  <si>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</si>
  <si>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</si>
  <si>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</si>
  <si>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</si>
  <si>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</si>
  <si>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</si>
  <si>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</si>
  <si>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</si>
  <si>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</si>
  <si>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</si>
  <si>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</si>
  <si>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</si>
  <si>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</si>
  <si>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</si>
  <si>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</si>
  <si>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</si>
  <si>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</si>
  <si>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</si>
  <si>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</si>
  <si>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</si>
  <si>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</si>
  <si>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</si>
  <si>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</si>
  <si>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</si>
  <si>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</si>
  <si>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</si>
  <si>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</si>
  <si>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</si>
  <si>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</si>
  <si>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</si>
  <si>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</si>
  <si>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</si>
  <si>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</si>
  <si>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</si>
  <si>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</si>
  <si>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</si>
  <si>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</si>
  <si>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</si>
  <si>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</si>
  <si>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</si>
  <si>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</si>
  <si>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</si>
  <si>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</si>
  <si>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</si>
  <si>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</si>
  <si>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</si>
  <si>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</si>
  <si>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</si>
  <si>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</si>
  <si>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</si>
  <si>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</si>
  <si>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</si>
  <si>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</si>
  <si>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</si>
  <si>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</si>
  <si>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</si>
  <si>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</si>
  <si>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</si>
  <si>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</si>
  <si>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</si>
  <si>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</si>
  <si>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</si>
  <si>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</si>
  <si>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</si>
  <si>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</si>
  <si>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</si>
  <si>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</si>
  <si>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</si>
  <si>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</si>
  <si>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</si>
  <si>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</si>
  <si>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</si>
  <si>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</si>
  <si>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</si>
  <si>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</si>
  <si>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</si>
  <si>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</si>
  <si>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</si>
  <si>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</si>
  <si>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</si>
  <si>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</si>
  <si>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</si>
  <si>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</si>
  <si>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</si>
  <si>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</si>
  <si>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</si>
  <si>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</si>
  <si>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</si>
  <si>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</si>
  <si>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</si>
  <si>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</si>
  <si>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</si>
  <si>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</si>
  <si>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</si>
  <si>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</si>
  <si>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</si>
  <si>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</si>
  <si>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</si>
  <si>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</si>
  <si>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</si>
  <si>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</si>
  <si>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</si>
  <si>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</si>
  <si>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</si>
  <si>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</si>
  <si>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</si>
  <si>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</si>
  <si>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</si>
  <si>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</si>
  <si>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</si>
  <si>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</si>
  <si>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</si>
  <si>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</si>
  <si>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</si>
  <si>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</si>
  <si>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</si>
  <si>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</si>
  <si>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</si>
  <si>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</si>
  <si>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</si>
  <si>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</si>
  <si>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</si>
  <si>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</si>
  <si>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</si>
  <si>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</si>
  <si>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</si>
  <si>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</si>
  <si>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</si>
  <si>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</si>
  <si>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</si>
  <si>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</si>
  <si>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</si>
  <si>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</si>
  <si>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</si>
  <si>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</si>
  <si>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</si>
  <si>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</si>
  <si>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</si>
  <si>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</si>
  <si>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</si>
  <si>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</si>
  <si>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</si>
  <si>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</si>
  <si>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</si>
  <si>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</si>
  <si>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</si>
  <si>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</si>
  <si>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</si>
  <si>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</si>
  <si>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</si>
  <si>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</si>
  <si>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</si>
  <si>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</si>
  <si>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</si>
  <si>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</si>
  <si>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</si>
  <si>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</si>
  <si>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</si>
  <si>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</si>
  <si>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</si>
  <si>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</si>
  <si>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</si>
  <si>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</si>
  <si>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</si>
  <si>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</si>
  <si>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</si>
  <si>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</si>
  <si>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</si>
  <si>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</si>
  <si>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</si>
  <si>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</si>
  <si>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</si>
  <si>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</si>
  <si>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</si>
  <si>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</si>
  <si>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</si>
  <si>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</si>
  <si>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</si>
  <si>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</si>
  <si>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</si>
  <si>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</si>
  <si>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</si>
  <si>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</si>
  <si>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</si>
  <si>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</si>
  <si>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</si>
  <si>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</si>
  <si>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</si>
  <si>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</si>
  <si>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</si>
  <si>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</si>
  <si>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</si>
  <si>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</si>
  <si>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</si>
  <si>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</si>
  <si>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</si>
  <si>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</si>
  <si>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</si>
  <si>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</si>
  <si>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</si>
  <si>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</si>
  <si>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</si>
  <si>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</si>
  <si>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</si>
  <si>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</si>
  <si>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</si>
  <si>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</si>
  <si>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</si>
  <si>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</si>
  <si>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</si>
  <si>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</si>
  <si>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</si>
  <si>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</si>
  <si>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</si>
  <si>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</si>
  <si>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</si>
  <si>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</si>
  <si>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</si>
  <si>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</si>
  <si>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</si>
  <si>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</si>
  <si>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</si>
  <si>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</si>
  <si>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</si>
  <si>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</si>
  <si>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</si>
  <si>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</si>
  <si>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</si>
  <si>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</si>
  <si>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</si>
  <si>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</si>
  <si>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</si>
  <si>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</si>
  <si>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</si>
  <si>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</si>
  <si>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</si>
  <si>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</si>
  <si>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</si>
  <si>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</si>
  <si>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</si>
  <si>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</si>
  <si>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</si>
  <si>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</si>
  <si>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</si>
  <si>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</si>
  <si>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</si>
  <si>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</si>
  <si>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</si>
  <si>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</si>
  <si>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</si>
  <si>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</si>
  <si>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</si>
  <si>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</si>
  <si>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</si>
  <si>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</si>
  <si>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</si>
  <si>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</si>
  <si>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</si>
  <si>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</si>
  <si>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</si>
  <si>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</si>
  <si>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</si>
  <si>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</si>
  <si>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</si>
  <si>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</si>
  <si>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</si>
  <si>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</si>
  <si>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</si>
  <si>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</si>
  <si>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</si>
  <si>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</si>
  <si>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</si>
  <si>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</si>
  <si>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</si>
  <si>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</si>
  <si>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</si>
  <si>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</si>
  <si>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</si>
  <si>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</si>
  <si>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</si>
  <si>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</si>
  <si>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</si>
  <si>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</si>
  <si>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</si>
  <si>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</si>
  <si>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</si>
  <si>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</si>
  <si>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</si>
  <si>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</si>
  <si>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</si>
  <si>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</si>
  <si>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</si>
  <si>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</si>
  <si>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</si>
  <si>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</si>
  <si>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</si>
  <si>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</si>
  <si>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</si>
  <si>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</si>
  <si>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</si>
  <si>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</si>
  <si>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</si>
  <si>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</si>
  <si>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</si>
  <si>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</si>
  <si>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</si>
  <si>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</si>
  <si>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</si>
  <si>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</si>
  <si>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</si>
  <si>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</si>
  <si>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</si>
  <si>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</si>
  <si>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</si>
  <si>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</si>
  <si>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</si>
  <si>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</si>
  <si>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</si>
  <si>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</si>
  <si>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</si>
  <si>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</si>
  <si>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</si>
  <si>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</si>
  <si>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</si>
  <si>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</si>
  <si>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</si>
  <si>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</si>
  <si>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</si>
  <si>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</si>
  <si>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</si>
  <si>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</si>
  <si>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</si>
  <si>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</si>
  <si>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</si>
  <si>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</si>
  <si>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</si>
  <si>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</si>
  <si>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</si>
  <si>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</si>
  <si>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</si>
  <si>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</si>
  <si>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</si>
  <si>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</si>
  <si>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</si>
  <si>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</si>
  <si>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</si>
  <si>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</si>
  <si>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</si>
  <si>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</si>
  <si>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</si>
  <si>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</si>
  <si>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</si>
  <si>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</si>
  <si>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</si>
  <si>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</si>
  <si>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</si>
  <si>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</si>
  <si>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</si>
  <si>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</si>
  <si>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</si>
  <si>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</si>
  <si>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</si>
  <si>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</si>
  <si>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</si>
  <si>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</si>
  <si>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</si>
  <si>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</si>
  <si>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</si>
  <si>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</si>
  <si>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</si>
  <si>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</si>
  <si>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</si>
  <si>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</si>
  <si>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</si>
  <si>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</si>
  <si>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</si>
  <si>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</si>
  <si>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</si>
  <si>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</si>
  <si>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</si>
  <si>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</si>
  <si>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</si>
  <si>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</si>
  <si>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</si>
  <si>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</si>
  <si>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</si>
  <si>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</si>
  <si>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</si>
  <si>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</si>
  <si>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</si>
  <si>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</si>
  <si>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</si>
  <si>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</si>
  <si>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</si>
  <si>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</si>
  <si>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</si>
  <si>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</si>
  <si>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</si>
  <si>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</si>
  <si>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</si>
  <si>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</si>
  <si>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</si>
  <si>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</si>
  <si>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</si>
  <si>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</si>
  <si>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</si>
  <si>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</si>
  <si>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</si>
  <si>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</si>
  <si>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</si>
  <si>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</si>
  <si>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</si>
  <si>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</si>
  <si>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</si>
  <si>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</si>
  <si>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</si>
  <si>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</si>
  <si>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</si>
  <si>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</si>
  <si>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</si>
  <si>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</si>
  <si>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</si>
  <si>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</si>
  <si>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</si>
  <si>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</si>
  <si>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</si>
  <si>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</si>
  <si>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</si>
  <si>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</si>
  <si>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</si>
  <si>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</si>
  <si>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</si>
  <si>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</si>
  <si>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</si>
  <si>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</si>
  <si>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</si>
  <si>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</si>
  <si>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</si>
  <si>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</si>
  <si>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</si>
  <si>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</si>
  <si>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</si>
  <si>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</si>
  <si>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</si>
  <si>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</si>
  <si>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</si>
  <si>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</si>
  <si>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</si>
  <si>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</si>
  <si>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</si>
  <si>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</si>
  <si>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</si>
  <si>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</si>
  <si>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</si>
  <si>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</si>
  <si>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</si>
  <si>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</si>
  <si>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</si>
  <si>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</si>
  <si>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</si>
  <si>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</si>
  <si>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</si>
  <si>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</si>
  <si>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</si>
  <si>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</si>
  <si>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</si>
  <si>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</si>
  <si>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</si>
  <si>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</si>
  <si>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</si>
  <si>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</si>
  <si>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</si>
  <si>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</si>
  <si>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</si>
  <si>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</si>
  <si>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</si>
  <si>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</si>
  <si>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</si>
  <si>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</si>
  <si>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</si>
  <si>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</si>
  <si>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</si>
  <si>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</si>
  <si>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</si>
  <si>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</si>
  <si>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</si>
  <si>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</si>
  <si>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</si>
  <si>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</si>
  <si>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</si>
  <si>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</si>
  <si>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</si>
  <si>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</si>
  <si>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</si>
  <si>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</si>
  <si>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</si>
  <si>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</si>
  <si>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</si>
  <si>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</si>
  <si>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</si>
  <si>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</si>
  <si>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</si>
  <si>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</si>
  <si>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</si>
  <si>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</si>
  <si>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</si>
  <si>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</si>
  <si>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</si>
  <si>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</si>
  <si>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</si>
  <si>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</si>
  <si>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</si>
  <si>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</si>
  <si>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</si>
  <si>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</si>
  <si>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</si>
  <si>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</si>
  <si>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</si>
  <si>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</si>
  <si>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</si>
  <si>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</si>
  <si>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</si>
  <si>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</si>
  <si>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</si>
  <si>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</si>
  <si>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</si>
  <si>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</si>
  <si>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</si>
  <si>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</si>
  <si>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</si>
  <si>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</si>
  <si>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</si>
  <si>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</si>
  <si>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</si>
  <si>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</si>
  <si>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</si>
  <si>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</si>
  <si>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</si>
  <si>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</si>
  <si>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</si>
  <si>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</si>
  <si>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</si>
  <si>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</si>
  <si>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</si>
  <si>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</si>
  <si>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</si>
  <si>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</si>
  <si>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</si>
  <si>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</si>
  <si>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</si>
  <si>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</si>
  <si>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</si>
  <si>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</si>
  <si>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</si>
  <si>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</si>
  <si>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</si>
  <si>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</si>
  <si>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</si>
  <si>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</si>
  <si>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</si>
  <si>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</si>
  <si>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</si>
  <si>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</si>
  <si>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</si>
  <si>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</si>
  <si>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</si>
  <si>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</si>
  <si>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</si>
  <si>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</si>
  <si>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</si>
  <si>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</si>
  <si>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</si>
  <si>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</si>
  <si>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</si>
  <si>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</si>
  <si>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</si>
  <si>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</si>
  <si>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</si>
  <si>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</si>
  <si>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</si>
  <si>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</si>
  <si>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</si>
  <si>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</si>
  <si>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</si>
  <si>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</si>
  <si>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</si>
  <si>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</si>
  <si>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</si>
  <si>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</si>
  <si>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</si>
  <si>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</si>
  <si>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</si>
  <si>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</si>
  <si>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</si>
  <si>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</si>
  <si>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</si>
  <si>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</si>
  <si>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</si>
  <si>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</si>
  <si>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</si>
  <si>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</si>
  <si>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</si>
  <si>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</si>
  <si>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</si>
  <si>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</si>
  <si>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</si>
  <si>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</si>
  <si>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</si>
  <si>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</si>
  <si>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</si>
  <si>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</si>
  <si>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</si>
  <si>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</si>
  <si>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</si>
  <si>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</si>
  <si>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</si>
  <si>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</si>
  <si>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</si>
  <si>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</si>
  <si>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</si>
  <si>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</si>
  <si>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</si>
  <si>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</si>
  <si>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</si>
  <si>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</si>
  <si>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</si>
  <si>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</si>
  <si>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</si>
  <si>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</si>
  <si>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</si>
  <si>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</si>
  <si>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</si>
  <si>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</si>
  <si>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</si>
  <si>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</si>
  <si>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</si>
  <si>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</si>
  <si>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</si>
  <si>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</si>
  <si>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</si>
  <si>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</si>
  <si>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</si>
  <si>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</si>
  <si>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</si>
  <si>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</si>
  <si>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</si>
  <si>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</si>
  <si>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</si>
  <si>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</si>
  <si>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</si>
  <si>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</si>
  <si>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</si>
  <si>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</si>
  <si>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</si>
  <si>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</si>
  <si>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</si>
  <si>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</si>
  <si>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</si>
  <si>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</si>
  <si>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</si>
  <si>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</si>
  <si>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</si>
  <si>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</si>
  <si>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</si>
  <si>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</si>
  <si>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</si>
  <si>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</si>
  <si>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</si>
  <si>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</si>
  <si>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</si>
  <si>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</si>
  <si>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</si>
  <si>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</si>
  <si>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</si>
  <si>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</si>
  <si>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</si>
  <si>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</si>
  <si>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</si>
  <si>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</si>
  <si>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</si>
  <si>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</si>
  <si>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</si>
  <si>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</si>
  <si>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</si>
  <si>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</si>
  <si>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</si>
  <si>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</si>
  <si>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</si>
  <si>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</si>
  <si>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</si>
  <si>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</si>
  <si>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</si>
  <si>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</si>
  <si>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</si>
  <si>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</si>
  <si>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</si>
  <si>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</si>
  <si>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</si>
  <si>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</si>
  <si>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</si>
  <si>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</si>
  <si>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</si>
  <si>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</si>
  <si>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</si>
  <si>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</si>
  <si>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</si>
  <si>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</si>
  <si>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</si>
  <si>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</si>
  <si>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</si>
  <si>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</si>
  <si>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</si>
  <si>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</si>
  <si>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</si>
  <si>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</si>
  <si>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</si>
  <si>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</si>
  <si>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</si>
  <si>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</si>
  <si>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</si>
  <si>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</si>
  <si>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</si>
  <si>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</si>
  <si>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</si>
  <si>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</si>
  <si>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</si>
  <si>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</si>
  <si>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</si>
  <si>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</si>
  <si>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</si>
  <si>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</si>
  <si>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</si>
  <si>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</si>
  <si>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</si>
  <si>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</si>
  <si>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</si>
  <si>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</si>
  <si>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</si>
  <si>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</si>
  <si>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</si>
  <si>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</si>
  <si>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</si>
  <si>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</si>
  <si>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</si>
  <si>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</si>
  <si>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</si>
  <si>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</si>
  <si>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</si>
  <si>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</si>
  <si>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</si>
  <si>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</si>
  <si>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</si>
  <si>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</si>
  <si>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</si>
  <si>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</si>
  <si>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</si>
  <si>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</si>
  <si>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</si>
  <si>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</si>
  <si>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</si>
  <si>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</si>
  <si>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</si>
  <si>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</si>
  <si>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</si>
  <si>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</si>
  <si>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</si>
  <si>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</si>
  <si>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</si>
  <si>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</si>
  <si>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</si>
  <si>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</si>
  <si>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</si>
  <si>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</si>
  <si>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</si>
  <si>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</si>
  <si>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</si>
  <si>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</si>
  <si>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</si>
  <si>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</si>
  <si>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</si>
  <si>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</si>
  <si>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</si>
  <si>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</si>
  <si>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</si>
  <si>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</si>
  <si>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</si>
  <si>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</si>
  <si>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</si>
  <si>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</si>
  <si>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</si>
  <si>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</si>
  <si>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</si>
  <si>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</si>
  <si>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</si>
  <si>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</si>
  <si>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</si>
  <si>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</si>
  <si>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</si>
  <si>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</si>
  <si>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</si>
  <si>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</si>
  <si>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</si>
  <si>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</si>
  <si>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</si>
  <si>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</si>
  <si>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</si>
  <si>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</si>
  <si>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</si>
  <si>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</si>
  <si>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</si>
  <si>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</si>
  <si>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</si>
  <si>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</si>
  <si>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</si>
  <si>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</si>
  <si>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</si>
  <si>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</si>
  <si>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</si>
  <si>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</si>
  <si>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</si>
  <si>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</si>
  <si>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</si>
  <si>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</si>
  <si>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</si>
  <si>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</si>
  <si>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</si>
  <si>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</si>
  <si>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</si>
  <si>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</si>
  <si>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</si>
  <si>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</si>
  <si>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</si>
  <si>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</si>
  <si>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</si>
  <si>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</si>
  <si>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</si>
  <si>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</si>
  <si>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</si>
  <si>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</si>
  <si>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</si>
  <si>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</si>
  <si>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</si>
  <si>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</si>
  <si>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</si>
  <si>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</si>
  <si>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</si>
  <si>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</si>
  <si>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</si>
  <si>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</si>
  <si>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</si>
  <si>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</si>
  <si>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</si>
  <si>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</si>
  <si>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</si>
  <si>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</si>
  <si>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</si>
  <si>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</si>
  <si>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</si>
  <si>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</si>
  <si>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</si>
  <si>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</si>
  <si>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</si>
  <si>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</si>
  <si>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</si>
  <si>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</si>
  <si>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</si>
  <si>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</si>
  <si>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</si>
  <si>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</si>
  <si>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</si>
  <si>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</si>
  <si>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</si>
  <si>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</si>
  <si>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</si>
  <si>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</si>
  <si>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</si>
  <si>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</si>
  <si>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</si>
  <si>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</si>
  <si>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</si>
  <si>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</si>
  <si>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</si>
  <si>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</si>
  <si>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</si>
  <si>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</si>
  <si>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</si>
  <si>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</si>
  <si>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</si>
  <si>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</si>
  <si>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</si>
  <si>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</si>
  <si>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</si>
  <si>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</si>
  <si>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</si>
  <si>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</si>
  <si>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</si>
  <si>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</si>
  <si>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</si>
  <si>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</si>
  <si>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</si>
  <si>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</si>
  <si>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</si>
  <si>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</si>
  <si>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</si>
  <si>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</si>
  <si>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</si>
  <si>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</si>
  <si>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</si>
  <si>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</si>
  <si>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</si>
  <si>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</si>
  <si>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</si>
  <si>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</si>
  <si>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</si>
  <si>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</si>
  <si>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</si>
  <si>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</si>
  <si>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</si>
  <si>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</si>
  <si>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</si>
  <si>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</si>
  <si>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</si>
  <si>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</si>
  <si>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</si>
  <si>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</si>
  <si>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</si>
  <si>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</si>
  <si>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</si>
  <si>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</si>
  <si>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</si>
  <si>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</si>
  <si>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</si>
  <si>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</si>
  <si>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</si>
  <si>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</si>
  <si>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</si>
  <si>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</si>
  <si>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</si>
  <si>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</si>
  <si>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</si>
  <si>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</si>
  <si>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</si>
  <si>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</si>
  <si>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</si>
  <si>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</si>
  <si>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</si>
  <si>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</si>
  <si>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</si>
  <si>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</si>
  <si>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</si>
  <si>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</si>
  <si>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</si>
  <si>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</si>
  <si>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</si>
  <si>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</si>
  <si>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</si>
  <si>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</si>
  <si>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</si>
  <si>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</si>
  <si>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</si>
  <si>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</si>
  <si>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</si>
  <si>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</si>
  <si>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</si>
  <si>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</si>
  <si>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</si>
  <si>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</si>
  <si>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</si>
  <si>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</si>
  <si>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</si>
  <si>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</si>
  <si>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</si>
  <si>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</si>
  <si>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</si>
  <si>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</si>
  <si>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</si>
  <si>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</si>
  <si>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</si>
  <si>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</si>
  <si>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</si>
  <si>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</si>
  <si>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</si>
  <si>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</si>
  <si>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</si>
  <si>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</si>
  <si>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</si>
  <si>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</si>
  <si>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</si>
  <si>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</si>
  <si>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</si>
  <si>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</si>
  <si>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</si>
  <si>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</si>
  <si>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</si>
  <si>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</si>
  <si>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</si>
  <si>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</si>
  <si>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</si>
  <si>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</si>
  <si>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</si>
  <si>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</si>
  <si>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</si>
  <si>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</si>
  <si>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</si>
  <si>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</si>
  <si>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</si>
  <si>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</si>
  <si>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</si>
  <si>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</si>
  <si>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</si>
  <si>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</si>
  <si>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</si>
  <si>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</si>
  <si>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</si>
  <si>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</si>
  <si>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</si>
  <si>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</si>
  <si>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</si>
  <si>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</si>
  <si>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</si>
  <si>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</si>
  <si>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</si>
  <si>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</si>
  <si>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</si>
  <si>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</si>
  <si>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</si>
  <si>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</si>
  <si>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</si>
  <si>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</si>
  <si>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</si>
  <si>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</si>
  <si>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</si>
  <si>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</si>
  <si>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</si>
  <si>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</si>
  <si>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</si>
  <si>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</si>
  <si>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</si>
  <si>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</si>
  <si>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</si>
  <si>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</si>
  <si>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</si>
  <si>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</si>
  <si>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</si>
  <si>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</si>
  <si>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</si>
  <si>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</si>
  <si>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</si>
  <si>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</si>
  <si>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</si>
  <si>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</si>
  <si>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</si>
  <si>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</si>
  <si>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</si>
  <si>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</si>
  <si>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</si>
  <si>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</si>
  <si>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</si>
  <si>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</si>
  <si>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</si>
  <si>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</si>
  <si>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</si>
  <si>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</si>
  <si>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</si>
  <si>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</si>
  <si>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</si>
  <si>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</si>
  <si>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</si>
  <si>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</si>
  <si>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</si>
  <si>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</si>
  <si>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</si>
  <si>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</si>
  <si>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</si>
  <si>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</si>
  <si>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</si>
  <si>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</si>
  <si>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</si>
  <si>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</si>
  <si>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</si>
  <si>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</si>
  <si>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</si>
  <si>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</si>
  <si>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</si>
  <si>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</si>
  <si>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</si>
  <si>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</si>
  <si>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</si>
  <si>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</si>
  <si>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</si>
  <si>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</si>
  <si>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</si>
  <si>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</si>
  <si>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</si>
  <si>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</si>
  <si>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</si>
  <si>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</si>
  <si>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</si>
  <si>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</si>
  <si>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</si>
  <si>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</si>
  <si>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</si>
  <si>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</si>
  <si>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</si>
  <si>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</si>
  <si>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</si>
  <si>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</si>
  <si>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</si>
  <si>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</si>
  <si>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</si>
  <si>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</si>
  <si>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</si>
  <si>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</si>
  <si>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</si>
  <si>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</si>
  <si>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</si>
  <si>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</si>
  <si>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</si>
  <si>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</si>
  <si>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</si>
  <si>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</si>
  <si>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</si>
  <si>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</si>
  <si>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</si>
  <si>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</si>
  <si>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</si>
  <si>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</si>
  <si>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</si>
  <si>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</si>
  <si>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</si>
  <si>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</si>
  <si>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</si>
  <si>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</si>
  <si>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</si>
  <si>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</si>
  <si>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</si>
  <si>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</si>
  <si>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</si>
  <si>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</si>
  <si>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</si>
  <si>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</si>
  <si>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</si>
  <si>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</si>
  <si>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</si>
  <si>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</si>
  <si>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</si>
  <si>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</si>
  <si>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</si>
  <si>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</si>
  <si>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</si>
  <si>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</si>
  <si>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</si>
  <si>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</si>
  <si>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</si>
  <si>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</si>
  <si>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</si>
  <si>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</si>
  <si>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</si>
  <si>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</si>
  <si>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</si>
  <si>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</si>
  <si>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</si>
  <si>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</si>
  <si>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</si>
  <si>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</si>
  <si>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</si>
  <si>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</si>
  <si>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</si>
  <si>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</si>
  <si>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</si>
  <si>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</si>
  <si>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</si>
  <si>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</si>
  <si>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</si>
  <si>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</si>
  <si>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</si>
  <si>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</si>
  <si>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</si>
  <si>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</si>
  <si>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</si>
  <si>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</si>
  <si>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</si>
  <si>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</si>
  <si>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</si>
  <si>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</si>
  <si>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</si>
  <si>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</si>
  <si>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</si>
  <si>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</si>
  <si>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</si>
  <si>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</si>
  <si>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</si>
  <si>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</si>
  <si>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</si>
  <si>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</si>
  <si>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</si>
  <si>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</si>
  <si>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</si>
  <si>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</si>
  <si>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</si>
  <si>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</si>
  <si>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</si>
  <si>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</si>
  <si>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</si>
  <si>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</si>
  <si>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</si>
  <si>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</si>
  <si>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</si>
  <si>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</si>
  <si>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</si>
  <si>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</si>
  <si>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</si>
  <si>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</si>
  <si>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</si>
  <si>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</si>
  <si>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</si>
  <si>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</si>
  <si>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</si>
  <si>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</si>
  <si>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</si>
  <si>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</si>
  <si>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</si>
  <si>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</si>
  <si>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</si>
  <si>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</si>
  <si>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</si>
  <si>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</si>
  <si>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</si>
  <si>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</si>
  <si>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</si>
  <si>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</si>
  <si>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</si>
  <si>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</si>
  <si>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</si>
  <si>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</si>
  <si>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</si>
  <si>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</si>
  <si>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</si>
  <si>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</si>
  <si>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</si>
  <si>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</si>
  <si>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</si>
  <si>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</si>
  <si>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</si>
  <si>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</si>
  <si>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</si>
  <si>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</si>
  <si>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</si>
  <si>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</si>
  <si>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</si>
  <si>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</si>
  <si>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</si>
  <si>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</si>
  <si>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</si>
  <si>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</si>
  <si>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</si>
  <si>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</si>
  <si>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</si>
  <si>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</si>
  <si>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</si>
  <si>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</si>
  <si>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</si>
  <si>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</si>
  <si>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</si>
  <si>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</si>
  <si>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</si>
  <si>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</si>
  <si>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</si>
  <si>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</si>
  <si>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</si>
  <si>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</si>
  <si>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</si>
  <si>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</si>
  <si>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</si>
  <si>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</si>
  <si>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</si>
  <si>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</si>
  <si>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</si>
  <si>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</si>
  <si>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</si>
  <si>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</si>
  <si>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</si>
  <si>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</si>
  <si>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</si>
  <si>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</si>
  <si>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</si>
  <si>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</si>
  <si>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</si>
  <si>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</si>
  <si>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</si>
  <si>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</si>
  <si>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</si>
  <si>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</si>
  <si>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</si>
  <si>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</si>
  <si>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</si>
  <si>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</si>
  <si>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</si>
  <si>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</si>
  <si>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</si>
  <si>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</si>
  <si>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</si>
  <si>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</si>
  <si>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</si>
  <si>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</si>
  <si>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</si>
  <si>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</si>
  <si>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</si>
  <si>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</si>
  <si>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</si>
  <si>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</si>
  <si>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</si>
  <si>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</si>
  <si>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</si>
  <si>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</si>
  <si>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</si>
  <si>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</si>
  <si>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</si>
  <si>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</si>
  <si>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</si>
  <si>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</si>
  <si>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</si>
  <si>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</si>
  <si>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</si>
  <si>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</si>
  <si>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</si>
  <si>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</si>
  <si>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</si>
  <si>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</si>
  <si>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</si>
  <si>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</si>
  <si>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</si>
  <si>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</si>
  <si>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</si>
  <si>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</si>
  <si>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</si>
  <si>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</si>
  <si>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</si>
  <si>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</si>
  <si>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</si>
  <si>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</si>
  <si>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</si>
  <si>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</si>
  <si>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</si>
  <si>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</si>
  <si>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</si>
  <si>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</si>
  <si>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</si>
  <si>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</si>
  <si>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</si>
  <si>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</si>
  <si>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</si>
  <si>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</si>
  <si>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</si>
  <si>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</si>
  <si>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</si>
  <si>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</si>
  <si>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</si>
  <si>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</si>
  <si>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</si>
  <si>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</si>
  <si>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</si>
  <si>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</si>
  <si>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</si>
  <si>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</si>
  <si>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</si>
  <si>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</si>
  <si>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</si>
  <si>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</si>
  <si>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</si>
  <si>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</si>
  <si>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</si>
  <si>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</si>
  <si>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</si>
  <si>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</si>
  <si>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</si>
  <si>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</si>
  <si>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</si>
  <si>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</si>
  <si>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</si>
  <si>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</si>
  <si>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</si>
  <si>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</si>
  <si>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</si>
  <si>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</si>
  <si>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</si>
  <si>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</si>
  <si>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</si>
  <si>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</si>
  <si>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</si>
  <si>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</si>
  <si>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</si>
  <si>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</si>
  <si>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</si>
  <si>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</si>
  <si>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</si>
  <si>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</si>
  <si>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</si>
  <si>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</si>
  <si>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</si>
  <si>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</si>
  <si>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</si>
  <si>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</si>
  <si>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</si>
  <si>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</si>
  <si>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</si>
  <si>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</si>
  <si>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</si>
  <si>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</si>
  <si>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</si>
  <si>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</si>
  <si>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</si>
  <si>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</si>
  <si>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</si>
  <si>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</si>
  <si>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</si>
  <si>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</si>
  <si>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</si>
  <si>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</si>
  <si>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</si>
  <si>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</si>
  <si>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</si>
  <si>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</si>
  <si>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</si>
  <si>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</si>
  <si>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</si>
  <si>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</si>
  <si>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</si>
  <si>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</si>
  <si>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</si>
  <si>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</si>
  <si>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</si>
  <si>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</si>
  <si>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</si>
  <si>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</si>
  <si>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</si>
  <si>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</si>
  <si>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</si>
  <si>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</si>
  <si>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</si>
  <si>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</si>
  <si>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</si>
  <si>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</si>
  <si>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</si>
  <si>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</si>
  <si>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</si>
  <si>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</si>
  <si>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</si>
  <si>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</si>
  <si>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</si>
  <si>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</si>
  <si>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</si>
  <si>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</si>
  <si>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</si>
  <si>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</si>
  <si>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</si>
  <si>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</si>
  <si>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</si>
  <si>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</si>
  <si>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</si>
  <si>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</si>
  <si>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</si>
  <si>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</si>
  <si>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</si>
  <si>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</si>
  <si>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</si>
  <si>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</si>
  <si>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</si>
  <si>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</si>
  <si>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</si>
  <si>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</si>
  <si>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</si>
  <si>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</si>
  <si>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</si>
  <si>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</si>
  <si>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</si>
  <si>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</si>
  <si>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</si>
  <si>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</si>
  <si>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</si>
  <si>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</si>
  <si>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</si>
  <si>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</si>
  <si>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</si>
  <si>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</si>
  <si>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</si>
  <si>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</si>
  <si>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</si>
  <si>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</si>
  <si>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</si>
  <si>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</si>
  <si>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</si>
  <si>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</si>
  <si>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</si>
  <si>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</si>
  <si>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</si>
  <si>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</si>
  <si>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</si>
  <si>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</si>
  <si>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</si>
  <si>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</si>
  <si>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</si>
  <si>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</si>
  <si>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</si>
  <si>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</si>
  <si>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</si>
  <si>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</si>
  <si>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</si>
  <si>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</si>
  <si>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</si>
  <si>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</si>
  <si>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</si>
  <si>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</si>
  <si>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</si>
  <si>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</si>
  <si>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</si>
  <si>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</si>
  <si>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</si>
  <si>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</si>
  <si>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</si>
  <si>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</si>
  <si>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</si>
  <si>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</si>
  <si>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</si>
  <si>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</si>
  <si>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</si>
  <si>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</si>
  <si>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</si>
  <si>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</si>
  <si>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</si>
  <si>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</si>
  <si>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</si>
  <si>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</si>
  <si>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</si>
  <si>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</si>
  <si>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</si>
  <si>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</si>
  <si>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</si>
  <si>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</si>
  <si>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</si>
  <si>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</si>
  <si>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</si>
  <si>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</si>
  <si>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</si>
  <si>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</si>
  <si>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</si>
  <si>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</si>
  <si>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</si>
  <si>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</si>
  <si>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</si>
  <si>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</si>
  <si>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</si>
  <si>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</si>
  <si>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</si>
  <si>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</si>
  <si>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</si>
  <si>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</si>
  <si>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</si>
  <si>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</si>
  <si>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</si>
  <si>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</si>
  <si>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</si>
  <si>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</si>
  <si>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</si>
  <si>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</si>
  <si>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</si>
  <si>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</si>
  <si>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</si>
  <si>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</si>
  <si>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</si>
  <si>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</si>
  <si>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</si>
  <si>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</si>
  <si>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</si>
  <si>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</si>
  <si>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</si>
  <si>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</si>
  <si>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</si>
  <si>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</si>
  <si>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</si>
  <si>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</si>
  <si>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</si>
  <si>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</si>
  <si>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</si>
  <si>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</si>
  <si>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</si>
  <si>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</si>
  <si>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</si>
  <si>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</si>
  <si>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</si>
  <si>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</si>
  <si>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</si>
  <si>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</si>
  <si>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</si>
  <si>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</si>
  <si>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</si>
  <si>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</si>
  <si>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</si>
  <si>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</si>
  <si>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</si>
  <si>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</si>
  <si>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</si>
  <si>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</si>
  <si>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</si>
  <si>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</si>
  <si>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</si>
  <si>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</si>
  <si>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</si>
  <si>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</si>
  <si>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</si>
  <si>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</si>
  <si>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</si>
  <si>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</si>
  <si>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</si>
  <si>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</si>
  <si>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</si>
  <si>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</si>
  <si>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</si>
  <si>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</si>
  <si>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</si>
  <si>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</si>
  <si>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</si>
  <si>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</si>
  <si>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</si>
  <si>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</si>
  <si>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</si>
  <si>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</si>
  <si>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</si>
  <si>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</si>
  <si>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</si>
  <si>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</si>
  <si>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</si>
  <si>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</si>
  <si>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</si>
  <si>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</si>
  <si>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</si>
  <si>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</si>
  <si>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</si>
  <si>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</si>
  <si>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</si>
  <si>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</si>
  <si>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</si>
  <si>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</si>
  <si>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</si>
  <si>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</si>
  <si>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</si>
  <si>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</si>
  <si>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</si>
  <si>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</si>
  <si>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</si>
  <si>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</si>
  <si>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</si>
  <si>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</si>
  <si>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</si>
  <si>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</si>
  <si>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</si>
  <si>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</si>
  <si>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</si>
  <si>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</si>
  <si>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</si>
  <si>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</si>
  <si>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</si>
  <si>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</si>
  <si>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</si>
  <si>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</si>
  <si>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</si>
  <si>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</si>
  <si>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</si>
  <si>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</si>
  <si>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</si>
  <si>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</si>
  <si>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</si>
  <si>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</si>
  <si>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</si>
  <si>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</si>
  <si>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</si>
  <si>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</si>
  <si>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</si>
  <si>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</si>
  <si>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</si>
  <si>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</si>
  <si>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</si>
  <si>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</si>
  <si>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</si>
  <si>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</si>
  <si>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</si>
  <si>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</si>
  <si>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</si>
  <si>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</si>
  <si>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</si>
  <si>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</si>
  <si>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</si>
  <si>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</si>
  <si>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</si>
  <si>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</si>
  <si>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</si>
  <si>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</si>
  <si>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</si>
  <si>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</si>
  <si>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</si>
  <si>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</si>
  <si>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</si>
  <si>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</si>
  <si>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</si>
  <si>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</si>
  <si>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</si>
  <si>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</si>
  <si>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</si>
  <si>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</si>
  <si>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</si>
  <si>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</si>
  <si>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</si>
  <si>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</si>
  <si>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</si>
  <si>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</si>
  <si>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</si>
  <si>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</si>
  <si>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</si>
  <si>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</si>
  <si>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</si>
  <si>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</si>
  <si>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</si>
  <si>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</si>
  <si>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</si>
  <si>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</si>
  <si>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</si>
  <si>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</si>
  <si>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</si>
  <si>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</si>
  <si>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</si>
  <si>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</si>
  <si>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</si>
  <si>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</si>
  <si>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</si>
  <si>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</si>
  <si>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</si>
  <si>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</si>
  <si>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</si>
  <si>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</si>
  <si>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</si>
  <si>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</si>
  <si>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</si>
  <si>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</si>
  <si>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</si>
  <si>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</si>
  <si>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</si>
  <si>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</si>
  <si>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</si>
  <si>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</si>
  <si>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</si>
  <si>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</si>
  <si>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</si>
  <si>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</si>
  <si>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</si>
  <si>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</si>
  <si>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</si>
  <si>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</si>
  <si>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</si>
  <si>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</si>
  <si>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</si>
  <si>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</si>
  <si>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</si>
  <si>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</si>
  <si>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</si>
  <si>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</si>
  <si>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</si>
  <si>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</si>
  <si>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</si>
  <si>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</si>
  <si>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</si>
  <si>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</si>
  <si>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</si>
  <si>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</si>
  <si>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</si>
  <si>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</si>
  <si>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</si>
  <si>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</si>
  <si>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</si>
  <si>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</si>
  <si>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</si>
  <si>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</si>
  <si>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</si>
  <si>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</si>
  <si>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</si>
  <si>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</si>
  <si>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</si>
  <si>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</si>
  <si>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</si>
  <si>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</si>
  <si>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</si>
  <si>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</si>
  <si>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</si>
  <si>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</si>
  <si>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</si>
  <si>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</si>
  <si>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</si>
  <si>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</si>
  <si>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</si>
  <si>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</si>
  <si>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</si>
  <si>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</si>
  <si>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</si>
  <si>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</si>
  <si>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</si>
  <si>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</si>
  <si>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</si>
  <si>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</si>
  <si>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</si>
  <si>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</si>
  <si>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</si>
  <si>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</si>
  <si>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</si>
  <si>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</si>
  <si>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</si>
  <si>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</si>
  <si>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</si>
  <si>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</si>
  <si>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</si>
  <si>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</si>
  <si>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</si>
  <si>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</si>
  <si>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</si>
  <si>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</si>
  <si>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</si>
  <si>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</si>
  <si>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</si>
  <si>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</si>
  <si>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</si>
  <si>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</si>
  <si>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</si>
  <si>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</si>
  <si>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</si>
  <si>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</si>
  <si>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</si>
  <si>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</si>
  <si>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</si>
  <si>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</si>
  <si>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</si>
  <si>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</si>
  <si>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</si>
  <si>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</si>
  <si>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</si>
  <si>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</si>
  <si>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</si>
  <si>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</si>
  <si>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</si>
  <si>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</si>
  <si>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</si>
  <si>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</si>
  <si>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</si>
  <si>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</si>
  <si>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</si>
  <si>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</si>
  <si>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</si>
  <si>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</si>
  <si>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</si>
  <si>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</si>
  <si>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</si>
  <si>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</si>
  <si>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</si>
  <si>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</si>
  <si>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</si>
  <si>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</si>
  <si>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</si>
  <si>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</si>
  <si>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</si>
  <si>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</si>
  <si>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</si>
  <si>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</si>
  <si>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</si>
  <si>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</si>
  <si>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</si>
  <si>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</si>
  <si>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</si>
  <si>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</si>
  <si>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</si>
  <si>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</si>
  <si>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</si>
  <si>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</si>
  <si>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</si>
  <si>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</si>
  <si>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</si>
  <si>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</si>
  <si>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</si>
  <si>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</si>
  <si>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</si>
  <si>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</si>
  <si>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</si>
  <si>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</si>
  <si>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</si>
  <si>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</si>
  <si>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</si>
  <si>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</si>
  <si>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</si>
  <si>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</si>
  <si>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</si>
  <si>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</si>
  <si>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</si>
  <si>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</si>
  <si>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</si>
  <si>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</si>
  <si>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</si>
  <si>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</si>
  <si>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</si>
  <si>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</si>
  <si>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</si>
  <si>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</si>
  <si>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</si>
  <si>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</si>
  <si>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</si>
  <si>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</si>
  <si>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</si>
  <si>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</si>
  <si>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</si>
  <si>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</si>
  <si>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</si>
  <si>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</si>
  <si>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</si>
  <si>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</si>
  <si>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</si>
  <si>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</si>
  <si>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</si>
  <si>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</si>
  <si>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</si>
  <si>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</si>
  <si>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</si>
  <si>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</si>
  <si>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</si>
  <si>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</si>
  <si>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</si>
  <si>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</si>
  <si>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</si>
  <si>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</si>
  <si>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</si>
  <si>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</si>
  <si>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</si>
  <si>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</si>
  <si>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</si>
  <si>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</si>
  <si>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</si>
  <si>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</si>
  <si>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</si>
  <si>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</si>
  <si>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</si>
  <si>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</si>
  <si>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</si>
  <si>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</si>
  <si>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</si>
  <si>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</si>
  <si>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</si>
  <si>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</si>
  <si>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</si>
  <si>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</si>
  <si>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</si>
  <si>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</si>
  <si>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</si>
  <si>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</si>
  <si>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</si>
  <si>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</si>
  <si>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</si>
  <si>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</si>
  <si>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</si>
  <si>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</si>
  <si>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</si>
  <si>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</si>
  <si>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</si>
  <si>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</si>
  <si>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</si>
  <si>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</si>
  <si>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</si>
  <si>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</si>
  <si>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</si>
  <si>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</si>
  <si>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</si>
  <si>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</si>
  <si>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</si>
  <si>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</si>
  <si>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</si>
  <si>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</si>
  <si>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</si>
  <si>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</si>
  <si>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</si>
  <si>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</si>
  <si>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</si>
  <si>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</si>
  <si>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</si>
  <si>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</si>
  <si>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</si>
  <si>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</si>
  <si>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</si>
  <si>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</si>
  <si>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</si>
  <si>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</si>
  <si>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</si>
  <si>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</si>
  <si>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</si>
  <si>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</si>
  <si>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</si>
  <si>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</si>
  <si>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</si>
  <si>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</si>
  <si>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</si>
  <si>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</si>
  <si>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</si>
  <si>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</si>
  <si>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</si>
  <si>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</si>
  <si>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</si>
  <si>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</si>
  <si>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</si>
  <si>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</si>
  <si>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</si>
  <si>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</si>
  <si>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</si>
  <si>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</si>
  <si>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</si>
  <si>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</si>
  <si>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</si>
  <si>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</si>
  <si>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</si>
  <si>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</si>
  <si>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</si>
  <si>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</si>
  <si>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</si>
  <si>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</si>
  <si>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</si>
  <si>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</si>
  <si>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</si>
  <si>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</si>
  <si>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</si>
  <si>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</si>
  <si>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</si>
  <si>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</si>
  <si>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</si>
  <si>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</si>
  <si>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</si>
  <si>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</si>
  <si>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</si>
  <si>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</si>
  <si>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</si>
  <si>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</si>
  <si>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</si>
  <si>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</si>
  <si>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</si>
  <si>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</si>
  <si>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</si>
  <si>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</si>
  <si>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</si>
  <si>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</si>
  <si>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</si>
  <si>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</si>
  <si>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</si>
  <si>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</si>
  <si>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</si>
  <si>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</si>
  <si>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</si>
  <si>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</si>
  <si>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</si>
  <si>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</si>
  <si>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</si>
  <si>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</si>
  <si>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</si>
  <si>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</si>
  <si>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</si>
  <si>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</si>
  <si>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</si>
  <si>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</si>
  <si>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</si>
  <si>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</si>
  <si>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</si>
  <si>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</si>
  <si>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</si>
  <si>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</si>
  <si>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</si>
  <si>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</si>
  <si>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</si>
  <si>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</si>
  <si>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</si>
  <si>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</si>
  <si>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</si>
  <si>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</si>
  <si>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</si>
  <si>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</si>
  <si>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</si>
  <si>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</si>
  <si>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</si>
  <si>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</si>
  <si>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</si>
  <si>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</si>
  <si>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</si>
  <si>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</si>
  <si>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</si>
  <si>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</si>
  <si>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</si>
  <si>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</si>
  <si>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</si>
  <si>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</si>
  <si>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</si>
  <si>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</si>
  <si>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</si>
  <si>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</si>
  <si>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</si>
  <si>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</si>
  <si>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</si>
  <si>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</si>
  <si>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</si>
  <si>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</si>
  <si>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</si>
  <si>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</si>
  <si>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</si>
  <si>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</si>
  <si>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</si>
  <si>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</si>
  <si>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</si>
  <si>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</si>
  <si>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</si>
  <si>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</si>
  <si>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</si>
  <si>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</si>
  <si>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</si>
  <si>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</si>
  <si>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</si>
  <si>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</si>
  <si>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</si>
  <si>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</si>
  <si>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</si>
  <si>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</si>
  <si>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</si>
  <si>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</si>
  <si>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</si>
  <si>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</si>
  <si>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</si>
  <si>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</si>
  <si>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</si>
  <si>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</si>
  <si>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</si>
  <si>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</si>
  <si>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</si>
  <si>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</si>
  <si>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</si>
  <si>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</si>
  <si>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</si>
  <si>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</si>
  <si>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</si>
  <si>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</si>
  <si>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</si>
  <si>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</si>
  <si>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</si>
  <si>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</si>
  <si>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</si>
  <si>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</si>
  <si>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</si>
  <si>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</si>
  <si>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</si>
  <si>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</si>
  <si>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</si>
  <si>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</si>
  <si>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</si>
  <si>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</si>
  <si>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</si>
  <si>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</si>
  <si>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</si>
  <si>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</si>
  <si>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</si>
  <si>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</si>
  <si>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</si>
  <si>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</si>
  <si>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</si>
  <si>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</si>
  <si>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</si>
  <si>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</si>
  <si>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</si>
  <si>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</si>
  <si>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</si>
  <si>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</si>
  <si>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</si>
  <si>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</si>
  <si>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</si>
  <si>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</si>
  <si>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</si>
  <si>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</si>
  <si>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</si>
  <si>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</si>
  <si>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</si>
  <si>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</si>
  <si>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</si>
  <si>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</si>
  <si>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</si>
  <si>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</si>
  <si>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</si>
  <si>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</si>
  <si>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</si>
  <si>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</si>
  <si>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</si>
  <si>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</si>
  <si>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</si>
  <si>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</si>
  <si>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</si>
  <si>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</si>
  <si>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</si>
  <si>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</si>
  <si>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</si>
  <si>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</si>
  <si>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</si>
  <si>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</si>
  <si>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</si>
  <si>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</si>
  <si>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</si>
  <si>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</si>
  <si>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</si>
  <si>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</si>
  <si>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</si>
  <si>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</si>
  <si>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</si>
  <si>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</si>
  <si>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</si>
  <si>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</si>
  <si>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</si>
  <si>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</si>
  <si>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</si>
  <si>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</si>
  <si>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</si>
  <si>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</si>
  <si>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</si>
  <si>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</si>
  <si>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</si>
  <si>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</si>
  <si>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</si>
  <si>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</si>
  <si>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</si>
  <si>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</si>
  <si>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</si>
  <si>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</si>
  <si>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</si>
  <si>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</si>
  <si>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</si>
  <si>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</si>
  <si>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</si>
  <si>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</si>
  <si>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</si>
  <si>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</si>
  <si>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</si>
  <si>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</si>
  <si>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</si>
  <si>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</si>
  <si>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</si>
  <si>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</si>
  <si>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</si>
  <si>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</si>
  <si>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</si>
  <si>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</si>
  <si>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</si>
  <si>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</si>
  <si>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</si>
  <si>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</si>
  <si>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</si>
  <si>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</si>
  <si>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</si>
  <si>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</si>
  <si>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</si>
  <si>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</si>
  <si>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</si>
  <si>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</si>
  <si>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</si>
  <si>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</si>
  <si>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</si>
  <si>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</si>
  <si>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</si>
  <si>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</si>
  <si>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</si>
  <si>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</si>
  <si>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</si>
  <si>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</si>
  <si>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</si>
  <si>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</si>
  <si>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</si>
  <si>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</si>
  <si>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</si>
  <si>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</si>
  <si>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</si>
  <si>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</si>
  <si>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</si>
  <si>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</si>
  <si>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</si>
  <si>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</si>
  <si>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</si>
  <si>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</si>
  <si>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</si>
  <si>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</si>
  <si>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</si>
  <si>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</si>
  <si>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</si>
  <si>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</si>
  <si>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</si>
  <si>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</si>
  <si>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</si>
  <si>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</si>
  <si>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</si>
  <si>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</si>
  <si>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</si>
  <si>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</si>
  <si>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</si>
  <si>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</si>
  <si>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</si>
  <si>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</si>
  <si>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</si>
  <si>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</si>
  <si>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</si>
  <si>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</si>
  <si>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</si>
  <si>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</si>
  <si>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</si>
  <si>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</si>
  <si>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</si>
  <si>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</si>
  <si>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</si>
  <si>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</si>
  <si>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</si>
  <si>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</si>
  <si>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</si>
  <si>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</si>
  <si>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</si>
  <si>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</si>
  <si>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</si>
  <si>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</si>
  <si>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</si>
  <si>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</si>
  <si>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</si>
  <si>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</si>
  <si>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</si>
  <si>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</si>
  <si>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</si>
  <si>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</si>
  <si>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</si>
  <si>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</si>
  <si>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</si>
  <si>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</si>
  <si>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</si>
  <si>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</si>
  <si>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</si>
  <si>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</si>
  <si>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</si>
  <si>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</si>
  <si>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</si>
  <si>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</si>
  <si>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</si>
  <si>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</si>
  <si>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</si>
  <si>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</si>
  <si>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</si>
  <si>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</si>
  <si>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</si>
  <si>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</si>
  <si>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</si>
  <si>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</si>
  <si>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</si>
  <si>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</si>
  <si>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</si>
  <si>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</si>
  <si>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</si>
  <si>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</si>
  <si>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</si>
  <si>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</si>
  <si>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</si>
  <si>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</si>
  <si>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</si>
  <si>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</si>
  <si>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</si>
  <si>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</si>
  <si>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</si>
  <si>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</si>
  <si>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</si>
  <si>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</si>
  <si>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</si>
  <si>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</si>
  <si>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</si>
  <si>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</si>
  <si>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</si>
  <si>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</si>
  <si>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</si>
  <si>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</si>
  <si>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</si>
  <si>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</si>
  <si>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</si>
  <si>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</si>
  <si>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</si>
  <si>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</si>
  <si>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</si>
  <si>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</si>
  <si>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</si>
  <si>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</si>
  <si>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</si>
  <si>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</si>
  <si>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</si>
  <si>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</si>
  <si>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</si>
  <si>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</si>
  <si>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</si>
  <si>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</si>
  <si>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</si>
  <si>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</si>
  <si>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</si>
  <si>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</si>
  <si>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</si>
  <si>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</si>
  <si>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</si>
  <si>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</si>
  <si>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</si>
  <si>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</si>
  <si>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</si>
  <si>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</si>
  <si>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</si>
  <si>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</si>
  <si>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</si>
  <si>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</si>
  <si>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</si>
  <si>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</si>
  <si>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</si>
  <si>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</si>
  <si>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</si>
  <si>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</si>
  <si>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</si>
  <si>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</si>
  <si>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</si>
  <si>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</si>
  <si>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</si>
  <si>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</si>
  <si>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</si>
  <si>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</si>
  <si>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</si>
  <si>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</si>
  <si>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</si>
  <si>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</si>
  <si>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</si>
  <si>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</si>
  <si>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</si>
  <si>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</si>
  <si>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</si>
  <si>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</si>
  <si>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</si>
  <si>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</si>
  <si>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</si>
  <si>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</si>
  <si>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</si>
  <si>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</si>
  <si>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</si>
  <si>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</si>
  <si>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</si>
  <si>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</si>
  <si>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</si>
  <si>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</si>
  <si>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</si>
  <si>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</si>
  <si>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</si>
  <si>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</si>
  <si>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</si>
  <si>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</si>
  <si>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</si>
  <si>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</si>
  <si>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</si>
  <si>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</si>
  <si>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</si>
  <si>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</si>
  <si>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</si>
  <si>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</si>
  <si>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</si>
  <si>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</si>
  <si>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</si>
  <si>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</si>
  <si>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</si>
  <si>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</si>
  <si>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</si>
  <si>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</si>
  <si>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</si>
  <si>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</si>
  <si>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</si>
  <si>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</si>
  <si>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</si>
  <si>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</si>
  <si>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</si>
  <si>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</si>
  <si>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</si>
  <si>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</si>
  <si>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</si>
  <si>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</si>
  <si>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</si>
  <si>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</si>
  <si>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</si>
  <si>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</si>
  <si>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</si>
  <si>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</si>
  <si>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</si>
  <si>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</si>
  <si>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</si>
  <si>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</si>
  <si>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</si>
  <si>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</si>
  <si>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</si>
  <si>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</si>
  <si>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</si>
  <si>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</si>
  <si>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</si>
  <si>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</si>
  <si>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</si>
  <si>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</si>
  <si>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</si>
  <si>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</si>
  <si>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</si>
  <si>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</si>
  <si>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</si>
  <si>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</si>
  <si>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</si>
  <si>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</si>
  <si>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</si>
  <si>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</si>
  <si>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</si>
  <si>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</si>
  <si>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</si>
  <si>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</si>
  <si>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</si>
  <si>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</si>
  <si>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</si>
  <si>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</si>
  <si>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</si>
  <si>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</si>
  <si>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</si>
  <si>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</si>
  <si>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</si>
  <si>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</si>
  <si>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</si>
  <si>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</si>
  <si>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</si>
  <si>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</si>
  <si>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</si>
  <si>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</si>
  <si>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</si>
  <si>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</si>
  <si>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</si>
  <si>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</si>
  <si>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</si>
  <si>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</si>
  <si>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</si>
  <si>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</si>
  <si>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</si>
  <si>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</si>
  <si>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</si>
  <si>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</si>
  <si>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</si>
  <si>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</si>
  <si>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</si>
  <si>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</si>
  <si>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</si>
  <si>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</si>
  <si>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</si>
  <si>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</si>
  <si>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</si>
  <si>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</si>
  <si>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</si>
  <si>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</si>
  <si>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</si>
  <si>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</si>
  <si>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</si>
  <si>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</si>
  <si>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</si>
  <si>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</si>
  <si>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</si>
  <si>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</si>
  <si>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</si>
  <si>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</si>
  <si>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</si>
  <si>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</si>
  <si>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</si>
  <si>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</si>
  <si>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</si>
  <si>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</si>
  <si>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</si>
  <si>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</si>
  <si>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</si>
  <si>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</si>
  <si>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</si>
  <si>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</si>
  <si>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</si>
  <si>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</si>
  <si>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</si>
  <si>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</si>
  <si>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</si>
  <si>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</si>
  <si>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</si>
  <si>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</si>
  <si>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</si>
  <si>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</si>
  <si>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</si>
  <si>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</si>
  <si>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</si>
  <si>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</si>
  <si>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</si>
  <si>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</si>
  <si>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</si>
  <si>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</si>
  <si>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</si>
  <si>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</si>
  <si>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</si>
  <si>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</si>
  <si>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</si>
  <si>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</si>
  <si>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</si>
  <si>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</si>
  <si>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</si>
  <si>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</si>
  <si>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</si>
  <si>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</si>
  <si>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</si>
  <si>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</si>
  <si>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</si>
  <si>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</si>
  <si>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</si>
  <si>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</si>
  <si>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</si>
  <si>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</si>
  <si>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</si>
  <si>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</si>
  <si>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</si>
  <si>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</si>
  <si>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</si>
  <si>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</si>
  <si>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</si>
  <si>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</si>
  <si>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</si>
  <si>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</si>
  <si>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</si>
  <si>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</si>
  <si>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</si>
  <si>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</si>
  <si>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</si>
  <si>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</si>
  <si>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</si>
  <si>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</si>
  <si>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</si>
  <si>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</si>
  <si>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</si>
  <si>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</si>
  <si>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</si>
  <si>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</si>
  <si>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</si>
  <si>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</si>
  <si>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</si>
  <si>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</si>
  <si>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</si>
  <si>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</si>
  <si>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</si>
  <si>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</si>
  <si>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</si>
  <si>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</si>
  <si>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</si>
  <si>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</si>
  <si>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</si>
  <si>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</si>
  <si>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</si>
  <si>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</si>
  <si>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</si>
  <si>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</si>
  <si>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</si>
  <si>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</si>
  <si>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</si>
  <si>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</si>
  <si>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</si>
  <si>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</si>
  <si>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</si>
  <si>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</si>
  <si>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</si>
  <si>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</si>
  <si>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</si>
  <si>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</si>
  <si>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</si>
  <si>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</si>
  <si>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</si>
  <si>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</si>
  <si>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</si>
  <si>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</si>
  <si>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</si>
  <si>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</si>
  <si>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</si>
  <si>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</si>
  <si>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</si>
  <si>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</si>
  <si>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</si>
  <si>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</si>
  <si>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</si>
  <si>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</si>
  <si>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</si>
  <si>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</si>
  <si>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</si>
  <si>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</si>
  <si>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</si>
  <si>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</si>
  <si>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</si>
  <si>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</si>
  <si>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</si>
  <si>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</si>
  <si>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</si>
  <si>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</si>
  <si>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</si>
  <si>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</si>
  <si>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</si>
  <si>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</si>
  <si>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</si>
  <si>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</si>
  <si>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</si>
  <si>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</si>
  <si>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</si>
  <si>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</si>
  <si>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</si>
  <si>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</si>
  <si>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</si>
  <si>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</si>
  <si>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</si>
  <si>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</si>
  <si>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</si>
  <si>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</si>
  <si>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</si>
  <si>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</si>
  <si>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</si>
  <si>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</si>
  <si>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</si>
  <si>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</si>
  <si>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</si>
  <si>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</si>
  <si>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</si>
  <si>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</si>
  <si>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</si>
  <si>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</si>
  <si>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</si>
  <si>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</si>
  <si>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</si>
  <si>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</si>
  <si>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</si>
  <si>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</si>
  <si>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</si>
  <si>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</si>
  <si>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</si>
  <si>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</si>
  <si>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</si>
  <si>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</si>
  <si>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</si>
  <si>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</si>
  <si>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</si>
  <si>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</si>
  <si>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</si>
  <si>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</si>
  <si>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</si>
  <si>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</si>
  <si>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</si>
  <si>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</si>
  <si>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</si>
  <si>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</si>
  <si>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</si>
  <si>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</si>
  <si>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</si>
  <si>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</si>
  <si>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</si>
  <si>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</si>
  <si>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</si>
  <si>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</si>
  <si>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</si>
  <si>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</si>
  <si>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</si>
  <si>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</si>
  <si>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</si>
  <si>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</si>
  <si>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</si>
  <si>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</si>
  <si>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</si>
  <si>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</si>
  <si>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</si>
  <si>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</si>
  <si>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</si>
  <si>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</si>
  <si>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</si>
  <si>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</si>
  <si>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</si>
  <si>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</si>
  <si>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</si>
  <si>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</si>
  <si>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</si>
  <si>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</si>
  <si>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</si>
  <si>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</si>
  <si>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</si>
  <si>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</si>
  <si>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</si>
  <si>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</si>
  <si>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</si>
  <si>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</si>
  <si>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</si>
  <si>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</si>
  <si>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</si>
  <si>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</si>
  <si>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</si>
  <si>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</si>
  <si>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</si>
  <si>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</si>
  <si>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</si>
  <si>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</si>
  <si>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</si>
  <si>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</si>
  <si>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</si>
  <si>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</si>
  <si>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</si>
  <si>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</si>
  <si>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</si>
  <si>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</si>
  <si>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</si>
  <si>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</si>
  <si>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</si>
  <si>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</si>
  <si>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</si>
  <si>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</si>
  <si>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</si>
  <si>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</si>
  <si>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</si>
  <si>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</si>
  <si>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</si>
  <si>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</si>
  <si>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</si>
  <si>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</si>
  <si>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</si>
  <si>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</si>
  <si>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</si>
  <si>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</si>
  <si>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</si>
  <si>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</si>
  <si>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</si>
  <si>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</si>
  <si>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</si>
  <si>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</si>
  <si>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</si>
  <si>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</si>
  <si>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</si>
  <si>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</si>
  <si>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</si>
  <si>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</si>
  <si>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</si>
  <si>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</si>
  <si>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</si>
  <si>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</si>
  <si>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</si>
  <si>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</si>
  <si>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</si>
  <si>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</si>
  <si>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</si>
  <si>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</si>
  <si>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</si>
  <si>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</si>
  <si>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</si>
  <si>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</si>
  <si>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</si>
  <si>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</si>
  <si>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</si>
  <si>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</si>
  <si>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</si>
  <si>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</si>
  <si>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</si>
  <si>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</si>
  <si>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</si>
  <si>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</si>
  <si>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</si>
  <si>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</si>
  <si>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</si>
  <si>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</si>
  <si>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</si>
  <si>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</si>
  <si>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</si>
  <si>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</si>
  <si>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</si>
  <si>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</si>
  <si>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</si>
  <si>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</si>
  <si>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</si>
  <si>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</si>
  <si>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</si>
  <si>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</si>
  <si>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</si>
  <si>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</si>
  <si>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</si>
  <si>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</si>
  <si>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</si>
  <si>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</si>
  <si>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</si>
  <si>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</si>
  <si>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</si>
  <si>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</si>
  <si>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</si>
  <si>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</si>
  <si>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</si>
  <si>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</si>
  <si>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</si>
  <si>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</si>
  <si>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</si>
  <si>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</si>
  <si>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</si>
  <si>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</si>
  <si>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</si>
  <si>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</si>
  <si>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</si>
  <si>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</si>
  <si>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</si>
  <si>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</si>
  <si>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</si>
  <si>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</si>
  <si>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</si>
  <si>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</si>
  <si>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</si>
  <si>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</si>
  <si>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</si>
  <si>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</si>
  <si>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</si>
  <si>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</si>
  <si>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</si>
  <si>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</si>
  <si>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</si>
  <si>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</si>
  <si>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</si>
  <si>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</si>
  <si>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</si>
  <si>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</si>
  <si>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</si>
  <si>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</si>
  <si>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</si>
  <si>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</si>
  <si>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</si>
  <si>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</si>
  <si>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</si>
  <si>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</si>
  <si>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</si>
  <si>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</si>
  <si>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</si>
  <si>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</si>
  <si>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</si>
  <si>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</si>
  <si>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</si>
  <si>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</si>
  <si>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</si>
  <si>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</si>
  <si>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</si>
  <si>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</si>
  <si>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</si>
  <si>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</si>
  <si>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</si>
  <si>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</si>
  <si>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</si>
  <si>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</si>
  <si>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</si>
  <si>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</si>
  <si>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</si>
  <si>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</si>
  <si>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</si>
  <si>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</si>
  <si>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</si>
  <si>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</si>
  <si>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</si>
  <si>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</si>
  <si>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</si>
  <si>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</si>
  <si>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</si>
  <si>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</si>
  <si>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</si>
  <si>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</si>
  <si>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</si>
  <si>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</si>
  <si>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</si>
  <si>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</si>
  <si>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</si>
  <si>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</si>
  <si>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</si>
  <si>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</si>
  <si>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</si>
  <si>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</si>
  <si>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</si>
  <si>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</si>
  <si>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</si>
  <si>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</si>
  <si>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</si>
  <si>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</si>
  <si>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</si>
  <si>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</si>
  <si>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</si>
  <si>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</si>
  <si>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</si>
  <si>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</si>
  <si>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</si>
  <si>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</si>
  <si>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</si>
  <si>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</si>
  <si>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</si>
  <si>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</si>
  <si>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</si>
  <si>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</si>
  <si>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</si>
  <si>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</si>
  <si>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</si>
  <si>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</si>
  <si>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</si>
  <si>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</si>
  <si>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</si>
  <si>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</si>
  <si>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</si>
  <si>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</si>
  <si>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</si>
  <si>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</si>
  <si>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</si>
  <si>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</si>
  <si>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</si>
  <si>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</si>
  <si>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</si>
  <si>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</si>
  <si>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</si>
  <si>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</si>
  <si>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</si>
  <si>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</si>
  <si>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</si>
  <si>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</si>
  <si>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</si>
  <si>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</si>
  <si>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</si>
  <si>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</si>
  <si>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</si>
  <si>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</si>
  <si>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</si>
  <si>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</si>
  <si>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</si>
  <si>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</si>
  <si>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</si>
  <si>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</si>
  <si>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</si>
  <si>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</si>
  <si>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</si>
  <si>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</si>
  <si>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</si>
  <si>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</si>
  <si>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</si>
  <si>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</si>
  <si>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</si>
  <si>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</si>
  <si>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</si>
  <si>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</si>
  <si>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</si>
  <si>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</si>
  <si>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</si>
  <si>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</si>
  <si>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</si>
  <si>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</si>
  <si>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</si>
  <si>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</si>
  <si>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</si>
  <si>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</si>
  <si>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</si>
  <si>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</si>
  <si>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</si>
  <si>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</si>
  <si>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</si>
  <si>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</si>
  <si>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</si>
  <si>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</si>
  <si>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</si>
  <si>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</si>
  <si>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</si>
  <si>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</si>
  <si>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</si>
  <si>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</si>
  <si>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</si>
  <si>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</si>
  <si>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</si>
  <si>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</si>
  <si>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</si>
  <si>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</si>
  <si>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</si>
  <si>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</si>
  <si>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</si>
  <si>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</si>
  <si>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</si>
  <si>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</si>
  <si>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</si>
  <si>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</si>
  <si>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</si>
  <si>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</si>
  <si>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</si>
  <si>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</si>
  <si>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</si>
  <si>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</si>
  <si>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</si>
  <si>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</si>
  <si>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</si>
  <si>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</si>
  <si>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</si>
  <si>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</si>
  <si>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</si>
  <si>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</si>
  <si>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</si>
  <si>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</si>
  <si>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</si>
  <si>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</si>
  <si>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</si>
  <si>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</si>
  <si>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</si>
  <si>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</si>
  <si>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</si>
  <si>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</si>
  <si>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</si>
  <si>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</si>
  <si>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</si>
  <si>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</si>
  <si>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</si>
  <si>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</si>
  <si>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</si>
  <si>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</si>
  <si>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</si>
  <si>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</si>
  <si>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</si>
  <si>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</si>
  <si>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</si>
  <si>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</si>
  <si>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</si>
  <si>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</si>
  <si>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</si>
  <si>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</si>
  <si>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</si>
  <si>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</si>
  <si>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</si>
  <si>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</si>
  <si>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</si>
  <si>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</si>
  <si>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</si>
  <si>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</si>
  <si>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</si>
  <si>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</si>
  <si>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</si>
  <si>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</si>
  <si>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</si>
  <si>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</si>
  <si>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</si>
  <si>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</si>
  <si>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</si>
  <si>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</si>
  <si>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</si>
  <si>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</si>
  <si>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</si>
  <si>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</si>
  <si>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</si>
  <si>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</si>
  <si>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</si>
  <si>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</si>
  <si>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</si>
  <si>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</si>
  <si>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</si>
  <si>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</si>
  <si>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</si>
  <si>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</si>
  <si>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</si>
  <si>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</si>
  <si>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</si>
  <si>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</si>
  <si>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</si>
  <si>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</si>
  <si>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</si>
  <si>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</si>
  <si>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</si>
  <si>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</si>
  <si>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</si>
  <si>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</si>
  <si>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</si>
  <si>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</si>
  <si>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</si>
  <si>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</si>
  <si>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</si>
  <si>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</si>
  <si>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</si>
  <si>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</si>
  <si>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</si>
  <si>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</si>
  <si>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</si>
  <si>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</si>
  <si>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</si>
  <si>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</si>
  <si>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</si>
  <si>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</si>
  <si>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</si>
  <si>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</si>
  <si>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</si>
  <si>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</si>
  <si>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</si>
  <si>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</si>
  <si>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</si>
  <si>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</si>
  <si>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</si>
  <si>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</si>
  <si>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</si>
  <si>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</si>
  <si>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</si>
  <si>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</si>
  <si>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</si>
  <si>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</si>
  <si>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</si>
  <si>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</si>
  <si>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</si>
  <si>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</si>
  <si>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</si>
  <si>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</si>
  <si>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</si>
  <si>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</si>
  <si>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</si>
  <si>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</si>
  <si>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</si>
  <si>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</si>
  <si>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</si>
  <si>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</si>
  <si>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</si>
  <si>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</si>
  <si>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</si>
  <si>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</si>
  <si>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</si>
  <si>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</si>
  <si>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</si>
  <si>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</si>
  <si>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</si>
  <si>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</si>
  <si>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</si>
  <si>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</si>
  <si>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</si>
  <si>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</si>
  <si>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</si>
  <si>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</si>
  <si>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</si>
  <si>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</si>
  <si>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</si>
  <si>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</si>
  <si>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</si>
  <si>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</si>
  <si>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</si>
  <si>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</si>
  <si>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</si>
  <si>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</si>
  <si>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</si>
  <si>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</si>
  <si>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</si>
  <si>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</si>
  <si>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</si>
  <si>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</si>
  <si>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</si>
  <si>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</si>
  <si>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</si>
  <si>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</si>
  <si>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</si>
  <si>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</si>
  <si>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</si>
  <si>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</si>
  <si>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</si>
  <si>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</si>
  <si>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</si>
  <si>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</si>
  <si>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</si>
  <si>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</si>
  <si>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</si>
  <si>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</si>
  <si>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</si>
  <si>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</si>
  <si>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</si>
  <si>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</si>
  <si>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</si>
  <si>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</si>
  <si>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</si>
  <si>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</si>
  <si>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</si>
  <si>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</si>
  <si>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</si>
  <si>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</si>
  <si>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</si>
  <si>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</si>
  <si>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</si>
  <si>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</si>
  <si>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</si>
  <si>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</si>
  <si>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</si>
  <si>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</si>
  <si>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</si>
  <si>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</si>
  <si>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</si>
  <si>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</si>
  <si>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</si>
  <si>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</si>
  <si>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</si>
  <si>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</si>
  <si>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</si>
  <si>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</si>
  <si>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</si>
  <si>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</si>
  <si>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</si>
  <si>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</si>
  <si>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</si>
  <si>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</si>
  <si>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</si>
  <si>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</si>
  <si>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</si>
  <si>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</si>
  <si>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</si>
  <si>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</si>
  <si>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</si>
  <si>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</si>
  <si>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</si>
  <si>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</si>
  <si>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</si>
  <si>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</si>
  <si>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</si>
  <si>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</si>
  <si>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</si>
  <si>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</si>
  <si>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</si>
  <si>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</si>
  <si>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</si>
  <si>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</si>
  <si>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</si>
  <si>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</si>
  <si>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</si>
  <si>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</si>
  <si>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</si>
  <si>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</si>
  <si>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</si>
  <si>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</si>
  <si>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</si>
  <si>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</si>
  <si>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</si>
  <si>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</si>
  <si>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</si>
  <si>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</si>
  <si>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</si>
  <si>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</si>
  <si>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</si>
  <si>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</si>
  <si>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</si>
  <si>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</si>
  <si>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</si>
  <si>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</si>
  <si>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</si>
  <si>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</si>
  <si>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</si>
  <si>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</si>
  <si>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</si>
  <si>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</si>
  <si>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</si>
  <si>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</si>
  <si>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</si>
  <si>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</si>
  <si>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</si>
  <si>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</si>
  <si>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</si>
  <si>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</si>
  <si>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</si>
  <si>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</si>
  <si>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</si>
  <si>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</si>
  <si>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</si>
  <si>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</si>
  <si>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</si>
  <si>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</si>
  <si>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</si>
  <si>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</si>
  <si>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</si>
  <si>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</si>
  <si>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</si>
  <si>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</si>
  <si>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</si>
  <si>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</si>
  <si>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</si>
  <si>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</si>
  <si>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</si>
  <si>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</si>
  <si>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</si>
  <si>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</si>
  <si>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</si>
  <si>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</si>
  <si>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</si>
  <si>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</si>
  <si>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</si>
  <si>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</si>
  <si>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</si>
  <si>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</si>
  <si>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</si>
  <si>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</si>
  <si>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</si>
  <si>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</si>
  <si>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</si>
  <si>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</si>
  <si>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</si>
  <si>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</si>
  <si>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</si>
  <si>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</si>
  <si>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</si>
  <si>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</si>
  <si>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</si>
  <si>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</si>
  <si>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</si>
  <si>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</si>
  <si>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</si>
  <si>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</si>
  <si>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</si>
  <si>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</si>
  <si>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</si>
  <si>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</si>
  <si>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</si>
  <si>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</si>
  <si>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</si>
  <si>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</si>
  <si>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</si>
  <si>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</si>
  <si>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</si>
  <si>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</si>
  <si>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</si>
  <si>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</si>
  <si>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</si>
  <si>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</si>
  <si>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</si>
  <si>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</si>
  <si>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</si>
  <si>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</si>
  <si>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</si>
  <si>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</si>
  <si>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</si>
  <si>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</si>
  <si>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</si>
  <si>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</si>
  <si>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</si>
  <si>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</si>
  <si>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</si>
  <si>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</si>
  <si>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</si>
  <si>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</si>
  <si>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</si>
  <si>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</si>
  <si>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</si>
  <si>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</si>
  <si>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</si>
  <si>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</si>
  <si>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</si>
  <si>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</si>
  <si>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</si>
  <si>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</si>
  <si>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</si>
  <si>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</si>
  <si>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</si>
  <si>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</si>
  <si>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</si>
  <si>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</si>
  <si>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</si>
  <si>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</si>
  <si>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</si>
  <si>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</si>
  <si>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</si>
  <si>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</si>
  <si>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</si>
  <si>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</si>
  <si>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</si>
  <si>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</si>
  <si>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</si>
  <si>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</si>
  <si>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</si>
  <si>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</si>
  <si>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</si>
  <si>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</si>
  <si>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</si>
  <si>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</si>
  <si>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</si>
  <si>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</si>
  <si>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</si>
  <si>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</si>
  <si>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</si>
  <si>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</si>
  <si>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</si>
  <si>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</si>
  <si>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</si>
  <si>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</si>
  <si>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</si>
  <si>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</si>
  <si>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</si>
  <si>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</si>
  <si>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</si>
  <si>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</si>
  <si>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</si>
  <si>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</si>
  <si>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</si>
  <si>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</si>
  <si>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</si>
  <si>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</si>
  <si>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</si>
  <si>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</si>
  <si>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</si>
  <si>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</si>
  <si>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</si>
  <si>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</si>
  <si>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</si>
  <si>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</si>
  <si>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</si>
  <si>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</si>
  <si>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</si>
  <si>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</si>
  <si>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</si>
  <si>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</si>
  <si>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</si>
  <si>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</si>
  <si>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</si>
  <si>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</si>
  <si>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</si>
  <si>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</si>
  <si>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</si>
  <si>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</si>
  <si>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</si>
  <si>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</si>
  <si>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</si>
  <si>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</si>
  <si>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</si>
  <si>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</si>
  <si>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</si>
  <si>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</si>
  <si>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</si>
  <si>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</si>
  <si>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</si>
  <si>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</si>
  <si>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</si>
  <si>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</si>
  <si>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</si>
  <si>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</si>
  <si>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</si>
  <si>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</si>
  <si>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</si>
  <si>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</si>
  <si>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</si>
  <si>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</si>
  <si>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</si>
  <si>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</si>
  <si>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</si>
  <si>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</si>
  <si>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</si>
  <si>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</si>
  <si>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</si>
  <si>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</si>
  <si>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</si>
  <si>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</si>
  <si>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</si>
  <si>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</si>
  <si>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</si>
  <si>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</si>
  <si>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</si>
  <si>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</si>
  <si>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</si>
  <si>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</si>
  <si>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</si>
  <si>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</si>
  <si>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</si>
  <si>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</si>
  <si>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</si>
  <si>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</si>
  <si>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</si>
  <si>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</si>
  <si>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</si>
  <si>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</si>
  <si>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</si>
  <si>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</si>
  <si>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</si>
  <si>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</si>
  <si>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</si>
  <si>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</si>
  <si>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</si>
  <si>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</si>
  <si>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</si>
  <si>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</si>
  <si>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</si>
  <si>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</si>
  <si>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</si>
  <si>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</si>
  <si>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</si>
  <si>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</si>
  <si>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</si>
  <si>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</si>
  <si>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</si>
  <si>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</si>
  <si>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</si>
  <si>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</si>
  <si>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</si>
  <si>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</si>
  <si>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</si>
  <si>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</si>
  <si>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</si>
  <si>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</si>
  <si>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</si>
  <si>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</si>
  <si>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</si>
  <si>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</si>
  <si>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</si>
  <si>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</si>
  <si>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</si>
  <si>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</si>
  <si>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</si>
  <si>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</si>
  <si>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</si>
  <si>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</si>
  <si>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</si>
  <si>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</si>
  <si>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</si>
  <si>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</si>
  <si>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</si>
  <si>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</si>
  <si>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</si>
  <si>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</si>
  <si>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</si>
  <si>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</si>
  <si>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</si>
  <si>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</si>
  <si>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</si>
  <si>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</si>
  <si>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</si>
  <si>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</si>
  <si>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</si>
  <si>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</si>
  <si>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</si>
  <si>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</si>
  <si>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</si>
  <si>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</si>
  <si>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</si>
  <si>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</si>
  <si>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</si>
  <si>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</si>
  <si>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</si>
  <si>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</si>
  <si>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</si>
  <si>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</si>
  <si>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</si>
  <si>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</si>
  <si>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</si>
  <si>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</si>
  <si>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</si>
  <si>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</si>
  <si>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</si>
  <si>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</si>
  <si>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</si>
  <si>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</si>
  <si>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</si>
  <si>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</si>
  <si>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</si>
  <si>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</si>
  <si>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</si>
  <si>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</si>
  <si>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</si>
  <si>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</si>
  <si>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</si>
  <si>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</si>
  <si>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</si>
  <si>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</si>
  <si>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</si>
  <si>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</si>
  <si>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</si>
  <si>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</si>
  <si>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</si>
  <si>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</si>
  <si>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</si>
  <si>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</si>
  <si>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</si>
  <si>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</si>
  <si>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</si>
  <si>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</si>
  <si>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</si>
  <si>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</si>
  <si>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</si>
  <si>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</si>
  <si>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</si>
  <si>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</si>
  <si>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</si>
  <si>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</si>
  <si>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</si>
  <si>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</si>
  <si>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</si>
  <si>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</si>
  <si>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</si>
  <si>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</si>
  <si>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</si>
  <si>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</si>
  <si>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</si>
  <si>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</si>
  <si>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</si>
  <si>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</si>
  <si>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</si>
  <si>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</si>
  <si>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</si>
  <si>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</si>
  <si>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</si>
  <si>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</si>
  <si>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</si>
  <si>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</si>
  <si>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</si>
  <si>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</si>
  <si>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</si>
  <si>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</si>
  <si>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</si>
  <si>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</si>
  <si>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</si>
  <si>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</si>
  <si>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</si>
  <si>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</si>
  <si>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</si>
  <si>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</si>
  <si>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</si>
  <si>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</si>
  <si>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</si>
  <si>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</si>
  <si>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</si>
  <si>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</si>
  <si>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</si>
  <si>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</si>
  <si>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</si>
  <si>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</si>
  <si>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</si>
  <si>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</si>
  <si>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</si>
  <si>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</si>
  <si>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</si>
  <si>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</si>
  <si>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</si>
  <si>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</si>
  <si>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</si>
  <si>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</si>
  <si>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</si>
  <si>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</si>
  <si>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</si>
  <si>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</si>
  <si>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</si>
  <si>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</si>
  <si>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</si>
  <si>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</si>
  <si>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</si>
  <si>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</si>
  <si>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</si>
  <si>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</si>
  <si>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</si>
  <si>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</si>
  <si>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</si>
  <si>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</si>
  <si>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</si>
  <si>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</si>
  <si>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</si>
  <si>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</si>
  <si>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</si>
  <si>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</si>
  <si>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</si>
  <si>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</si>
  <si>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</si>
  <si>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</si>
  <si>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</si>
  <si>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</si>
  <si>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</si>
  <si>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</si>
  <si>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</si>
  <si>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</si>
  <si>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</si>
  <si>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</si>
  <si>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</si>
  <si>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</si>
  <si>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</si>
  <si>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</si>
  <si>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</si>
  <si>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</si>
  <si>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</si>
  <si>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</si>
  <si>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</si>
  <si>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</si>
  <si>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</si>
  <si>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</si>
  <si>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</si>
  <si>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</si>
  <si>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</si>
  <si>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</si>
  <si>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</si>
  <si>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</si>
  <si>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</si>
  <si>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</si>
  <si>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</si>
  <si>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</si>
  <si>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</si>
  <si>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</si>
  <si>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</si>
  <si>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</si>
  <si>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</si>
  <si>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</si>
  <si>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</si>
  <si>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</si>
  <si>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</si>
  <si>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</si>
  <si>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</si>
  <si>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</si>
  <si>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</si>
  <si>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</si>
  <si>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</si>
  <si>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</si>
  <si>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</si>
  <si>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</si>
  <si>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</si>
  <si>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</si>
  <si>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</si>
  <si>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</si>
  <si>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</si>
  <si>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</si>
  <si>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</si>
  <si>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</si>
  <si>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</si>
  <si>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</si>
  <si>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</si>
  <si>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</si>
  <si>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</si>
  <si>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</si>
  <si>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</si>
  <si>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</si>
  <si>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</si>
  <si>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</si>
  <si>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</si>
  <si>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</si>
  <si>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</si>
  <si>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</si>
  <si>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</si>
  <si>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</si>
  <si>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</si>
  <si>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</si>
  <si>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</si>
  <si>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</si>
  <si>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</si>
  <si>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</si>
  <si>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</si>
  <si>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</si>
  <si>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</si>
  <si>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</si>
  <si>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</si>
  <si>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</si>
  <si>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</si>
  <si>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</si>
  <si>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</si>
  <si>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</si>
  <si>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</si>
  <si>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</si>
  <si>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</si>
  <si>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</si>
  <si>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</si>
  <si>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</si>
  <si>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</si>
  <si>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</si>
  <si>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</si>
  <si>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</si>
  <si>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</si>
  <si>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</si>
  <si>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</si>
  <si>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</si>
  <si>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</si>
  <si>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</si>
  <si>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</si>
  <si>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</si>
  <si>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</si>
  <si>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</si>
  <si>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</si>
  <si>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</si>
  <si>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</si>
  <si>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</si>
  <si>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</si>
  <si>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</si>
  <si>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</si>
  <si>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</si>
  <si>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</si>
  <si>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</si>
  <si>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</si>
  <si>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</si>
  <si>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</si>
  <si>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</si>
  <si>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</si>
  <si>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</si>
  <si>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</si>
  <si>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</si>
  <si>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</si>
  <si>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</si>
  <si>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</si>
  <si>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</si>
  <si>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</si>
  <si>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</si>
  <si>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</si>
  <si>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</si>
  <si>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</si>
  <si>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</si>
  <si>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</si>
  <si>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</si>
  <si>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</si>
  <si>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</si>
  <si>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</si>
  <si>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</si>
  <si>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</si>
  <si>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</si>
  <si>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</si>
  <si>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</si>
  <si>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</si>
  <si>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</si>
  <si>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</si>
  <si>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</si>
  <si>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</si>
  <si>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</si>
  <si>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</si>
  <si>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</si>
  <si>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</si>
  <si>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</si>
  <si>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</si>
  <si>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</si>
  <si>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</si>
  <si>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</si>
  <si>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</si>
  <si>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</si>
  <si>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</si>
  <si>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</si>
  <si>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</si>
  <si>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</si>
  <si>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</si>
  <si>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</si>
  <si>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</si>
  <si>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</si>
  <si>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</si>
  <si>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</si>
  <si>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</si>
  <si>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</si>
  <si>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</si>
  <si>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</si>
  <si>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</si>
  <si>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</si>
  <si>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</si>
  <si>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</si>
  <si>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</si>
  <si>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</si>
  <si>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</si>
  <si>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</si>
  <si>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</si>
  <si>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</si>
  <si>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</si>
  <si>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</si>
  <si>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</si>
  <si>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</si>
  <si>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</si>
  <si>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</si>
  <si>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</si>
  <si>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</si>
  <si>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</si>
  <si>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</si>
  <si>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</si>
  <si>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</si>
  <si>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</si>
  <si>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</si>
  <si>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</si>
  <si>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</si>
  <si>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</si>
  <si>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</si>
  <si>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</si>
  <si>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</si>
  <si>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</si>
  <si>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</si>
  <si>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</si>
  <si>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</si>
  <si>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</si>
  <si>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</si>
  <si>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</si>
  <si>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</si>
  <si>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</si>
  <si>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</si>
  <si>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</si>
  <si>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</si>
  <si>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</si>
  <si>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</si>
  <si>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</si>
  <si>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</si>
  <si>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</si>
  <si>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</si>
  <si>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</si>
  <si>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</si>
  <si>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</si>
  <si>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</si>
  <si>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</si>
  <si>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</si>
  <si>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</si>
  <si>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</si>
  <si>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</si>
  <si>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</si>
  <si>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</si>
  <si>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</si>
  <si>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</si>
  <si>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</si>
  <si>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</si>
  <si>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</si>
  <si>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</si>
  <si>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</si>
  <si>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</si>
  <si>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</si>
  <si>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</si>
  <si>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</si>
  <si>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</si>
  <si>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</si>
  <si>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</si>
  <si>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</si>
  <si>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</si>
  <si>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</si>
  <si>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</si>
  <si>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</si>
  <si>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</si>
  <si>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</si>
  <si>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</si>
  <si>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</si>
  <si>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</si>
  <si>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</si>
  <si>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</si>
  <si>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</si>
  <si>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</si>
  <si>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</si>
  <si>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</si>
  <si>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</si>
  <si>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</si>
  <si>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</si>
  <si>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</si>
  <si>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</si>
  <si>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</si>
  <si>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</si>
  <si>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</si>
  <si>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</si>
  <si>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</si>
  <si>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</si>
  <si>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</si>
  <si>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</si>
  <si>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</si>
  <si>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</si>
  <si>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</si>
  <si>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</si>
  <si>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</si>
  <si>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</si>
  <si>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</si>
  <si>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</si>
  <si>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</si>
  <si>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</si>
  <si>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</si>
  <si>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</si>
  <si>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</si>
  <si>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</si>
  <si>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</si>
  <si>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</si>
  <si>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</si>
  <si>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</si>
  <si>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</si>
  <si>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</si>
  <si>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</si>
  <si>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</si>
  <si>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</si>
  <si>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</si>
  <si>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</si>
  <si>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</si>
  <si>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</si>
  <si>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</si>
  <si>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</si>
  <si>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</si>
  <si>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</si>
  <si>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</si>
  <si>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</si>
  <si>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</si>
  <si>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</si>
  <si>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</si>
  <si>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</si>
  <si>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</si>
  <si>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</si>
  <si>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</si>
  <si>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</si>
  <si>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</si>
  <si>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</si>
  <si>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</si>
  <si>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</si>
  <si>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</si>
  <si>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</si>
  <si>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</si>
  <si>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</si>
  <si>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</si>
  <si>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</si>
  <si>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</si>
  <si>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</si>
  <si>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</si>
  <si>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</si>
  <si>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</si>
  <si>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</si>
  <si>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</si>
  <si>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</si>
  <si>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</si>
  <si>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</si>
  <si>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</si>
  <si>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</si>
  <si>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</si>
  <si>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</si>
  <si>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</si>
  <si>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</si>
  <si>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</si>
  <si>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</si>
  <si>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</si>
  <si>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</si>
  <si>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</si>
  <si>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</si>
  <si>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</si>
  <si>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</si>
  <si>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</si>
  <si>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</si>
  <si>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</si>
  <si>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</si>
  <si>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</si>
  <si>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</si>
  <si>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</si>
  <si>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</si>
  <si>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</si>
  <si>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</si>
  <si>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</si>
  <si>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</si>
  <si>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</si>
  <si>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</si>
  <si>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</si>
  <si>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</si>
  <si>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</si>
  <si>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</si>
  <si>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</si>
  <si>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</si>
  <si>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</si>
  <si>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</si>
  <si>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</si>
  <si>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</si>
  <si>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</si>
  <si>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</si>
  <si>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</si>
  <si>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</si>
  <si>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</si>
  <si>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</si>
  <si>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</si>
  <si>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</si>
  <si>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</si>
  <si>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</si>
  <si>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</si>
  <si>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</si>
  <si>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</si>
  <si>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</si>
  <si>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</si>
  <si>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</si>
  <si>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</si>
  <si>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</si>
  <si>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</si>
  <si>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</si>
  <si>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</si>
  <si>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</si>
  <si>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</si>
  <si>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</si>
  <si>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</si>
  <si>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</si>
  <si>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</si>
  <si>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</si>
  <si>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</si>
  <si>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</si>
  <si>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</si>
  <si>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</si>
  <si>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</si>
  <si>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</si>
  <si>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</si>
  <si>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</si>
  <si>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</si>
  <si>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</si>
  <si>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</si>
  <si>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</si>
  <si>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</si>
  <si>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</si>
  <si>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</si>
  <si>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</si>
  <si>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</si>
  <si>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</si>
  <si>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</si>
  <si>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</si>
  <si>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</si>
  <si>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</si>
  <si>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</si>
  <si>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</si>
  <si>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</si>
  <si>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</si>
  <si>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</si>
  <si>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</si>
  <si>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</si>
  <si>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</si>
  <si>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</si>
  <si>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</si>
  <si>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</si>
  <si>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</si>
  <si>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</si>
  <si>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</si>
  <si>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</si>
  <si>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</si>
  <si>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</si>
  <si>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</si>
  <si>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</si>
  <si>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</si>
  <si>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</si>
  <si>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</si>
  <si>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</si>
  <si>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</si>
  <si>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</si>
  <si>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</si>
  <si>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</si>
  <si>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</si>
  <si>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</si>
  <si>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</si>
  <si>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</si>
  <si>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</si>
  <si>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</si>
  <si>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</si>
  <si>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</si>
  <si>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</si>
  <si>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</si>
  <si>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</si>
  <si>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</si>
  <si>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</si>
  <si>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</si>
  <si>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</si>
  <si>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</si>
  <si>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</si>
  <si>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</si>
  <si>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</si>
  <si>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</si>
  <si>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</si>
  <si>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</si>
  <si>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</si>
  <si>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</si>
  <si>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</si>
  <si>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</si>
  <si>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</si>
  <si>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</si>
  <si>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</si>
  <si>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</si>
  <si>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</si>
  <si>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</si>
  <si>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</si>
  <si>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</si>
  <si>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</si>
  <si>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</si>
  <si>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</si>
  <si>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</si>
  <si>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</si>
  <si>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</si>
  <si>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</si>
  <si>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</si>
  <si>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</si>
  <si>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</si>
  <si>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</si>
  <si>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</si>
  <si>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</si>
  <si>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</si>
  <si>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</si>
  <si>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</si>
  <si>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</si>
  <si>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</si>
  <si>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</si>
  <si>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</si>
  <si>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</si>
  <si>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</si>
  <si>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</si>
  <si>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</si>
  <si>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</si>
  <si>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</si>
  <si>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</si>
  <si>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</si>
  <si>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</si>
  <si>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</si>
  <si>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</si>
  <si>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</si>
  <si>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</si>
  <si>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</si>
  <si>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</si>
  <si>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</si>
  <si>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</si>
  <si>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</si>
  <si>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</si>
  <si>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</si>
  <si>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</si>
  <si>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</si>
  <si>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</si>
  <si>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</si>
  <si>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</si>
  <si>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</si>
  <si>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</si>
  <si>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</si>
  <si>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</si>
  <si>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</si>
  <si>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</si>
  <si>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</si>
  <si>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</si>
  <si>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</si>
  <si>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</si>
  <si>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</si>
  <si>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</si>
  <si>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</si>
  <si>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</si>
  <si>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</si>
  <si>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</si>
  <si>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</si>
  <si>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</si>
  <si>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</si>
  <si>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</si>
  <si>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</si>
  <si>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</si>
  <si>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</si>
  <si>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</si>
  <si>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</si>
  <si>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</si>
  <si>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</si>
  <si>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</si>
  <si>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</si>
  <si>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</si>
  <si>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</si>
  <si>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</si>
  <si>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</si>
  <si>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</si>
  <si>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</si>
  <si>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</si>
  <si>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</si>
  <si>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</si>
  <si>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</si>
  <si>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</si>
  <si>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</si>
  <si>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</si>
  <si>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</si>
  <si>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</si>
  <si>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</si>
  <si>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</si>
  <si>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</si>
  <si>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</si>
  <si>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</si>
  <si>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</si>
  <si>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</si>
  <si>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</si>
  <si>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</si>
  <si>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</si>
  <si>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</si>
  <si>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</si>
  <si>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</si>
  <si>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</si>
  <si>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</si>
  <si>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</si>
  <si>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</si>
  <si>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</si>
  <si>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</si>
  <si>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</si>
  <si>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</si>
  <si>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</si>
  <si>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</si>
  <si>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</si>
  <si>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</si>
  <si>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</si>
  <si>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</si>
  <si>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</si>
  <si>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</si>
  <si>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</si>
  <si>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</si>
  <si>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</si>
  <si>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</si>
  <si>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</si>
  <si>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</si>
  <si>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</si>
  <si>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</si>
  <si>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</si>
  <si>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</si>
  <si>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</si>
  <si>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</si>
  <si>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</si>
  <si>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</si>
  <si>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</si>
  <si>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</si>
  <si>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</si>
  <si>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</si>
  <si>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</si>
  <si>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</si>
  <si>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</si>
  <si>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</si>
  <si>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</si>
  <si>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</si>
  <si>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</si>
  <si>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</si>
  <si>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</si>
  <si>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</si>
  <si>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</si>
  <si>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</si>
  <si>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</si>
  <si>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</si>
  <si>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</si>
  <si>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</si>
  <si>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</si>
  <si>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</si>
  <si>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</si>
  <si>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</si>
  <si>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</si>
  <si>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</si>
  <si>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</si>
  <si>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</si>
  <si>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</si>
  <si>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</si>
  <si>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</si>
  <si>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</si>
  <si>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</si>
  <si>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</si>
  <si>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</si>
  <si>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</si>
  <si>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</si>
  <si>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</si>
  <si>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</si>
  <si>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</si>
  <si>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</si>
  <si>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</si>
  <si>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</si>
  <si>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</si>
  <si>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</si>
  <si>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</si>
  <si>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</si>
  <si>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</si>
  <si>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</si>
  <si>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</si>
  <si>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</si>
  <si>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</si>
  <si>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</si>
  <si>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</si>
  <si>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</si>
  <si>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</si>
  <si>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</si>
  <si>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</si>
  <si>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</si>
  <si>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</si>
  <si>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</si>
  <si>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</si>
  <si>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</si>
  <si>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</si>
  <si>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</si>
  <si>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</si>
  <si>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</si>
  <si>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</si>
  <si>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</si>
  <si>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</si>
  <si>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</si>
  <si>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</si>
  <si>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</si>
  <si>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</si>
  <si>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</si>
  <si>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</si>
  <si>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</si>
  <si>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</si>
  <si>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</si>
  <si>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</si>
  <si>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</si>
  <si>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</si>
  <si>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</si>
  <si>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</si>
  <si>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</si>
  <si>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</si>
  <si>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</si>
  <si>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</si>
  <si>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</si>
  <si>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</si>
  <si>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</si>
  <si>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</si>
  <si>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</si>
  <si>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</si>
  <si>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</si>
  <si>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</si>
  <si>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</si>
  <si>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</si>
  <si>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</si>
  <si>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</si>
  <si>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</si>
  <si>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</si>
  <si>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</si>
  <si>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</si>
  <si>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</si>
  <si>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</si>
  <si>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</si>
  <si>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</si>
  <si>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</si>
  <si>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</si>
  <si>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</si>
  <si>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</si>
  <si>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</si>
  <si>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</si>
  <si>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</si>
  <si>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</si>
  <si>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</si>
  <si>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</si>
  <si>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</si>
  <si>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</si>
  <si>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</si>
  <si>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</si>
  <si>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</si>
  <si>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</si>
  <si>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</si>
  <si>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</si>
  <si>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</si>
  <si>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</si>
  <si>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</si>
  <si>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</si>
  <si>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</si>
  <si>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</si>
  <si>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</si>
  <si>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</si>
  <si>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</si>
  <si>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</si>
  <si>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</si>
  <si>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</si>
  <si>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</si>
  <si>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</si>
  <si>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</si>
  <si>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</si>
  <si>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</si>
  <si>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</si>
  <si>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</si>
  <si>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</si>
  <si>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</si>
  <si>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</si>
  <si>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</si>
  <si>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</si>
  <si>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</si>
  <si>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</si>
  <si>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</si>
  <si>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</si>
  <si>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</si>
  <si>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</si>
  <si>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</si>
  <si>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</si>
  <si>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</si>
  <si>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</si>
  <si>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</si>
  <si>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</si>
  <si>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</si>
  <si>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</si>
  <si>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</si>
  <si>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</si>
  <si>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</si>
  <si>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</si>
  <si>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</si>
  <si>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</si>
  <si>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</si>
  <si>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</si>
  <si>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</si>
  <si>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</si>
  <si>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</si>
  <si>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</si>
  <si>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</si>
  <si>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</si>
  <si>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</si>
  <si>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</si>
  <si>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</si>
  <si>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</si>
  <si>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</si>
  <si>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</si>
  <si>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</si>
  <si>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</si>
  <si>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</si>
  <si>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</si>
  <si>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</si>
  <si>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</si>
  <si>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</si>
  <si>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</si>
  <si>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</si>
  <si>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</si>
  <si>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</si>
  <si>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</si>
  <si>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</si>
  <si>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</si>
  <si>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</si>
  <si>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</si>
  <si>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</si>
  <si>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</si>
  <si>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</si>
  <si>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</si>
  <si>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</si>
  <si>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</si>
  <si>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</si>
  <si>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</si>
  <si>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</si>
  <si>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</si>
  <si>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</si>
  <si>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</si>
  <si>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</si>
  <si>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</si>
  <si>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</si>
  <si>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</si>
  <si>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</si>
  <si>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</si>
  <si>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</si>
  <si>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</si>
  <si>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</si>
  <si>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</si>
  <si>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</si>
  <si>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</si>
  <si>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</si>
  <si>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</si>
  <si>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</si>
  <si>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</si>
  <si>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</si>
  <si>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</si>
  <si>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</si>
  <si>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</si>
  <si>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</si>
  <si>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</si>
  <si>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</si>
  <si>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</si>
  <si>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</si>
  <si>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</si>
  <si>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</si>
  <si>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</si>
  <si>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</si>
  <si>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</si>
  <si>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</si>
  <si>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</si>
  <si>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</si>
  <si>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</si>
  <si>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</si>
  <si>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</si>
  <si>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</si>
  <si>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</si>
  <si>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</si>
  <si>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</si>
  <si>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</si>
  <si>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</si>
  <si>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</si>
  <si>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</si>
  <si>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</si>
  <si>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</si>
  <si>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</si>
  <si>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</si>
  <si>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</si>
  <si>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</si>
  <si>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</si>
  <si>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</si>
  <si>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</si>
  <si>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</si>
  <si>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</si>
  <si>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</si>
  <si>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</si>
  <si>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</si>
  <si>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</si>
  <si>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</si>
  <si>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</si>
  <si>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</si>
  <si>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</si>
  <si>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</si>
  <si>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</si>
  <si>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</si>
  <si>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</si>
  <si>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</si>
  <si>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</si>
  <si>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</si>
  <si>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</si>
  <si>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</si>
  <si>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</si>
  <si>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</si>
  <si>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</si>
  <si>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</si>
  <si>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</si>
  <si>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</si>
  <si>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</si>
  <si>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</si>
  <si>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</si>
  <si>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</si>
  <si>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</si>
  <si>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</si>
  <si>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</si>
  <si>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</si>
  <si>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</si>
  <si>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</si>
  <si>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</si>
  <si>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</si>
  <si>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</si>
  <si>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</si>
  <si>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</si>
  <si>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</si>
  <si>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</si>
  <si>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</si>
  <si>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</si>
  <si>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</si>
  <si>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</si>
  <si>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</si>
  <si>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</si>
  <si>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</si>
  <si>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</si>
  <si>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</si>
  <si>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</si>
  <si>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</si>
  <si>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</si>
  <si>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</si>
  <si>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</si>
  <si>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</si>
  <si>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</si>
  <si>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</si>
  <si>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</si>
  <si>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</si>
  <si>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</si>
  <si>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</si>
  <si>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</si>
  <si>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</si>
  <si>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</si>
  <si>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</si>
  <si>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</si>
  <si>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</si>
  <si>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</si>
  <si>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</si>
  <si>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</si>
  <si>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</si>
  <si>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</si>
  <si>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</si>
  <si>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</si>
  <si>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</si>
  <si>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</si>
  <si>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</si>
  <si>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</si>
  <si>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</si>
  <si>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</si>
  <si>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</si>
  <si>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</si>
  <si>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</si>
  <si>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</si>
  <si>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</si>
  <si>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</si>
  <si>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</si>
  <si>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</si>
  <si>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</si>
  <si>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</si>
  <si>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</si>
  <si>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</si>
  <si>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</si>
  <si>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</si>
  <si>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</si>
  <si>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</si>
  <si>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</si>
  <si>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</si>
  <si>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</si>
  <si>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</si>
  <si>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</si>
  <si>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</si>
  <si>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</si>
  <si>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</si>
  <si>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</si>
  <si>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</si>
  <si>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</si>
  <si>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</si>
  <si>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</si>
  <si>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</si>
  <si>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</si>
  <si>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</si>
  <si>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</si>
  <si>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</si>
  <si>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</si>
  <si>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</si>
  <si>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</si>
  <si>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</si>
  <si>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</si>
  <si>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</si>
  <si>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</si>
  <si>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</si>
  <si>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</si>
  <si>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</si>
  <si>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</si>
  <si>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</si>
  <si>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</si>
  <si>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</si>
  <si>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</si>
  <si>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</si>
  <si>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</si>
  <si>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</si>
  <si>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</si>
  <si>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</si>
  <si>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</si>
  <si>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</si>
  <si>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</si>
  <si>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</si>
  <si>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</si>
  <si>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</si>
  <si>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</si>
  <si>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</si>
  <si>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</si>
  <si>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</si>
  <si>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</si>
  <si>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</si>
  <si>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</si>
  <si>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</si>
  <si>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</si>
  <si>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</si>
  <si>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</si>
  <si>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</si>
  <si>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</si>
  <si>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</si>
  <si>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</si>
  <si>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</si>
  <si>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</si>
  <si>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</si>
  <si>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</si>
  <si>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</si>
  <si>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</si>
  <si>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</si>
  <si>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</si>
  <si>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</si>
  <si>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</si>
  <si>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</si>
  <si>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</si>
  <si>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</si>
  <si>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</si>
  <si>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</si>
  <si>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</si>
  <si>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</si>
  <si>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</si>
  <si>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</si>
  <si>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</si>
  <si>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</si>
  <si>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</si>
  <si>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</si>
  <si>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</si>
  <si>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</si>
  <si>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</si>
  <si>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</si>
  <si>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</si>
  <si>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</si>
  <si>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</si>
  <si>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</si>
  <si>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</si>
  <si>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</si>
  <si>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</si>
  <si>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</si>
  <si>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</si>
  <si>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</si>
  <si>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</si>
  <si>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</si>
  <si>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</si>
  <si>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</si>
  <si>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</si>
  <si>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</si>
  <si>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</si>
  <si>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</si>
  <si>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</si>
  <si>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</si>
  <si>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</si>
  <si>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</si>
  <si>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</si>
  <si>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</si>
  <si>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</si>
  <si>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</si>
  <si>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</si>
  <si>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</si>
  <si>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</si>
  <si>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</si>
  <si>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</si>
  <si>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</si>
  <si>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</si>
  <si>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</si>
  <si>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</si>
  <si>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</si>
  <si>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</si>
  <si>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</si>
  <si>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</si>
  <si>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</si>
  <si>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</si>
  <si>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</si>
  <si>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</si>
  <si>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</si>
  <si>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</si>
  <si>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</si>
  <si>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</si>
  <si>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</si>
  <si>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</si>
  <si>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</si>
  <si>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</si>
  <si>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</si>
  <si>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</si>
  <si>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</si>
  <si>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</si>
  <si>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</si>
  <si>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</si>
  <si>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</si>
  <si>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</si>
  <si>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</si>
  <si>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</si>
  <si>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</si>
  <si>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</si>
  <si>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</si>
  <si>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</si>
  <si>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</si>
  <si>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</si>
  <si>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</si>
  <si>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</si>
  <si>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</si>
  <si>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</si>
  <si>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</si>
  <si>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</si>
  <si>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</si>
  <si>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</si>
  <si>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</si>
  <si>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</si>
  <si>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</si>
  <si>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</si>
  <si>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</si>
  <si>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</si>
  <si>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</si>
  <si>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</si>
  <si>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</si>
  <si>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</si>
  <si>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</si>
  <si>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</si>
  <si>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</si>
  <si>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</si>
  <si>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</si>
  <si>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</si>
  <si>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</si>
  <si>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</si>
  <si>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</si>
  <si>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</si>
  <si>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</si>
  <si>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</si>
  <si>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</si>
  <si>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</si>
  <si>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</si>
  <si>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</si>
  <si>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</si>
  <si>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</si>
  <si>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</si>
  <si>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</si>
  <si>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</si>
  <si>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</si>
  <si>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</si>
  <si>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</si>
  <si>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</si>
  <si>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</si>
  <si>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</si>
  <si>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</si>
  <si>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</si>
  <si>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</si>
  <si>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</si>
  <si>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</si>
  <si>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</si>
  <si>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</si>
  <si>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</si>
  <si>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</si>
  <si>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</si>
  <si>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</si>
  <si>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</si>
  <si>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</si>
  <si>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</si>
  <si>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</si>
  <si>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</si>
  <si>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</si>
  <si>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</si>
  <si>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</si>
  <si>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</si>
  <si>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</si>
  <si>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</si>
  <si>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</si>
  <si>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</si>
  <si>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</si>
  <si>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</si>
  <si>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</si>
  <si>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</si>
  <si>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</si>
  <si>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</si>
  <si>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</si>
  <si>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</si>
  <si>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</si>
  <si>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</si>
  <si>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</si>
  <si>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</si>
  <si>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</si>
  <si>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</si>
  <si>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</si>
  <si>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</si>
  <si>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</si>
  <si>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</si>
  <si>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</si>
  <si>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</si>
  <si>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</si>
  <si>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</si>
  <si>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</si>
  <si>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</si>
  <si>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</si>
  <si>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</si>
  <si>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</si>
  <si>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</si>
  <si>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</si>
  <si>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</si>
  <si>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</si>
  <si>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</si>
  <si>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</si>
  <si>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</si>
  <si>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</si>
  <si>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</si>
  <si>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</si>
  <si>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</si>
  <si>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</si>
  <si>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</si>
  <si>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</si>
  <si>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</si>
  <si>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</si>
  <si>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</si>
  <si>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</si>
  <si>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</si>
  <si>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</si>
  <si>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</si>
  <si>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</si>
  <si>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</si>
  <si>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</si>
  <si>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</si>
  <si>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</si>
  <si>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</si>
  <si>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</si>
  <si>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</si>
  <si>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</si>
  <si>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</si>
  <si>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</si>
  <si>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</si>
  <si>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</si>
  <si>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</si>
  <si>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</si>
  <si>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</si>
  <si>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</si>
  <si>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</si>
  <si>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</si>
  <si>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</si>
  <si>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</si>
  <si>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</si>
  <si>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</si>
  <si>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</si>
  <si>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</si>
  <si>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</si>
  <si>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</si>
  <si>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</si>
  <si>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</si>
  <si>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</si>
  <si>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</si>
  <si>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</si>
  <si>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</si>
  <si>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</si>
  <si>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</si>
  <si>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</si>
  <si>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</si>
  <si>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</si>
  <si>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</si>
  <si>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</si>
  <si>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</si>
  <si>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</si>
  <si>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</si>
  <si>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</si>
  <si>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</si>
  <si>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</si>
  <si>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</si>
  <si>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</si>
  <si>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</si>
  <si>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</si>
  <si>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</si>
  <si>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</si>
  <si>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</si>
  <si>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</si>
  <si>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</si>
  <si>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</si>
  <si>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</si>
  <si>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</si>
  <si>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</si>
  <si>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</si>
  <si>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</si>
  <si>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</si>
  <si>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</si>
  <si>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</si>
  <si>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</si>
  <si>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</si>
  <si>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</si>
  <si>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</si>
  <si>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</si>
  <si>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</si>
  <si>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</si>
  <si>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</si>
  <si>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</si>
  <si>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</si>
  <si>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</si>
  <si>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</si>
  <si>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</si>
  <si>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</si>
  <si>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</si>
  <si>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</si>
  <si>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</si>
  <si>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</si>
  <si>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</si>
  <si>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</si>
  <si>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</si>
  <si>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</si>
  <si>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</si>
  <si>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</si>
  <si>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</si>
  <si>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</si>
  <si>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</si>
  <si>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</si>
  <si>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</si>
  <si>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</si>
  <si>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</si>
  <si>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</si>
  <si>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</si>
  <si>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</si>
  <si>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</si>
  <si>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</si>
  <si>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</si>
  <si>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</si>
  <si>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</si>
  <si>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</si>
  <si>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</si>
  <si>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</si>
  <si>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</si>
  <si>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</si>
  <si>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</si>
  <si>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</si>
  <si>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</si>
  <si>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</si>
  <si>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</si>
  <si>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</si>
  <si>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</si>
  <si>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</si>
  <si>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</si>
  <si>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</si>
  <si>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</si>
  <si>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</si>
  <si>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</si>
  <si>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</si>
  <si>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</si>
  <si>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</si>
  <si>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</si>
  <si>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</si>
  <si>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</si>
  <si>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</si>
  <si>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</si>
  <si>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</si>
  <si>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</si>
  <si>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</si>
  <si>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</si>
  <si>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</si>
  <si>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</si>
  <si>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</si>
  <si>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</si>
  <si>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</si>
  <si>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</si>
  <si>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</si>
  <si>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</si>
  <si>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</si>
  <si>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</si>
  <si>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</si>
  <si>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</si>
  <si>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</si>
  <si>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</si>
  <si>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</si>
  <si>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</si>
  <si>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</si>
  <si>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</si>
  <si>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</si>
  <si>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</si>
  <si>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</si>
  <si>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</si>
  <si>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</si>
  <si>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</si>
  <si>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</si>
  <si>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</si>
  <si>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</si>
  <si>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</si>
  <si>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</si>
  <si>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</si>
  <si>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</si>
  <si>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</si>
  <si>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</si>
  <si>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</si>
  <si>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</si>
  <si>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</si>
  <si>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</si>
  <si>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</si>
  <si>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</si>
  <si>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</si>
  <si>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</si>
  <si>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</si>
  <si>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</si>
  <si>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</si>
  <si>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</si>
  <si>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</si>
  <si>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</si>
  <si>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</si>
  <si>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</si>
  <si>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</si>
  <si>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</si>
  <si>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</si>
  <si>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</si>
  <si>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</si>
  <si>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</si>
  <si>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</si>
  <si>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</si>
  <si>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</si>
  <si>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</si>
  <si>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</si>
  <si>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</si>
  <si>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</si>
  <si>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</si>
  <si>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</si>
  <si>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</si>
  <si>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</si>
  <si>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</si>
  <si>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</si>
  <si>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</si>
  <si>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</si>
  <si>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</si>
  <si>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</si>
  <si>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</si>
  <si>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</si>
  <si>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</si>
  <si>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</si>
  <si>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</si>
  <si>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</si>
  <si>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</si>
  <si>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</si>
  <si>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</si>
  <si>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</si>
  <si>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</si>
  <si>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</si>
  <si>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</si>
  <si>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</si>
  <si>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</si>
  <si>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</si>
  <si>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</si>
  <si>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</si>
  <si>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</si>
  <si>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</si>
  <si>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</si>
  <si>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</si>
  <si>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</si>
  <si>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</si>
  <si>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</si>
  <si>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</si>
  <si>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</si>
  <si>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</si>
  <si>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</si>
  <si>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</si>
  <si>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</si>
  <si>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</si>
  <si>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</si>
  <si>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</si>
  <si>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</si>
  <si>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</si>
  <si>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</si>
  <si>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</si>
  <si>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</si>
  <si>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</si>
  <si>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</si>
  <si>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</si>
  <si>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</si>
  <si>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</si>
  <si>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</si>
  <si>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</si>
  <si>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</si>
  <si>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</si>
  <si>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</si>
  <si>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</si>
  <si>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</si>
  <si>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</si>
  <si>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</si>
  <si>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</si>
  <si>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</si>
  <si>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</si>
  <si>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</si>
  <si>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</si>
  <si>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</si>
  <si>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</si>
  <si>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</si>
  <si>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</si>
  <si>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</si>
  <si>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</si>
  <si>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</si>
  <si>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</si>
  <si>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</si>
  <si>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</si>
  <si>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</si>
  <si>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</si>
  <si>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</si>
  <si>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</si>
  <si>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</si>
  <si>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</si>
  <si>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</si>
  <si>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</si>
  <si>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</si>
  <si>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</si>
  <si>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</si>
  <si>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</si>
  <si>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</si>
  <si>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</si>
  <si>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</si>
  <si>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</si>
  <si>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</si>
  <si>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</si>
  <si>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</si>
  <si>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</si>
  <si>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</si>
  <si>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</si>
  <si>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</si>
  <si>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</si>
  <si>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</si>
  <si>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</si>
  <si>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</si>
  <si>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</si>
  <si>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</si>
  <si>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</si>
  <si>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</si>
  <si>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</si>
  <si>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</si>
  <si>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</si>
  <si>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</si>
  <si>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</si>
  <si>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</si>
  <si>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</si>
  <si>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</si>
  <si>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</si>
  <si>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</si>
  <si>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</si>
  <si>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</si>
  <si>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</si>
  <si>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</si>
  <si>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</si>
  <si>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</si>
  <si>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</si>
  <si>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</si>
  <si>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</si>
  <si>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</si>
  <si>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</si>
  <si>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</si>
  <si>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</si>
  <si>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</si>
  <si>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</si>
  <si>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</si>
  <si>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</si>
  <si>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</si>
  <si>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</si>
  <si>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</si>
  <si>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</si>
  <si>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</si>
  <si>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</si>
  <si>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</si>
  <si>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</si>
  <si>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</si>
  <si>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</si>
  <si>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</si>
  <si>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</si>
  <si>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</si>
  <si>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</si>
  <si>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</si>
  <si>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</si>
  <si>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</si>
  <si>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</si>
  <si>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</si>
  <si>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</si>
  <si>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</si>
  <si>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</si>
  <si>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</si>
  <si>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</si>
  <si>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</si>
  <si>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</si>
  <si>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</si>
  <si>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</si>
  <si>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</si>
  <si>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</si>
  <si>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</si>
  <si>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</si>
  <si>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</si>
  <si>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</si>
  <si>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</si>
  <si>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</si>
  <si>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</si>
  <si>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</si>
  <si>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</si>
  <si>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</si>
  <si>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</si>
  <si>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</si>
  <si>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</si>
  <si>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</si>
  <si>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</si>
  <si>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</si>
  <si>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</si>
  <si>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</si>
  <si>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</si>
  <si>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</si>
  <si>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</si>
  <si>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</si>
  <si>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</si>
  <si>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</si>
  <si>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</si>
  <si>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</si>
  <si>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</si>
  <si>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</si>
  <si>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</si>
  <si>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</si>
  <si>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</si>
  <si>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</si>
  <si>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</si>
  <si>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</si>
  <si>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</si>
  <si>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</si>
  <si>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</si>
  <si>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</si>
  <si>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</si>
  <si>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</si>
  <si>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</si>
  <si>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</si>
  <si>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</si>
  <si>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</si>
  <si>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</si>
  <si>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</si>
  <si>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</si>
  <si>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</si>
  <si>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</si>
  <si>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</si>
  <si>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</si>
  <si>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</si>
  <si>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</si>
  <si>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</si>
  <si>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</si>
  <si>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</si>
  <si>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</si>
  <si>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</si>
  <si>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</si>
  <si>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</si>
  <si>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</si>
  <si>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</si>
  <si>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</si>
  <si>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</si>
  <si>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</si>
  <si>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</si>
  <si>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</si>
  <si>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</si>
  <si>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</si>
  <si>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</si>
  <si>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</si>
  <si>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</si>
  <si>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</si>
  <si>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</si>
  <si>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</si>
  <si>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</si>
  <si>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</si>
  <si>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</si>
  <si>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</si>
  <si>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</si>
  <si>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</si>
  <si>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</si>
  <si>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</si>
  <si>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</si>
  <si>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</si>
  <si>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</si>
  <si>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</si>
  <si>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</si>
  <si>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</si>
  <si>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</si>
  <si>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</si>
  <si>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</si>
  <si>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</si>
  <si>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</si>
  <si>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</si>
  <si>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</si>
  <si>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</si>
  <si>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</si>
  <si>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</si>
  <si>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</si>
  <si>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</si>
  <si>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</si>
  <si>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</si>
  <si>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</si>
  <si>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</si>
  <si>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</si>
  <si>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</si>
  <si>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</si>
  <si>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</si>
  <si>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</si>
  <si>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</si>
  <si>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</si>
  <si>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</si>
  <si>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</si>
  <si>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</si>
  <si>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</si>
  <si>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</si>
  <si>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</si>
  <si>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</si>
  <si>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</si>
  <si>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</si>
  <si>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</si>
  <si>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</si>
  <si>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</si>
  <si>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</si>
  <si>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</si>
  <si>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</si>
  <si>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</si>
  <si>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</si>
  <si>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</si>
  <si>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</si>
  <si>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</si>
  <si>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</si>
  <si>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</si>
  <si>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</si>
  <si>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</si>
  <si>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</si>
  <si>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</si>
  <si>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</si>
  <si>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</si>
  <si>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</si>
  <si>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</si>
  <si>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</si>
  <si>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</si>
  <si>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</si>
  <si>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</si>
  <si>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</si>
  <si>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</si>
  <si>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</si>
  <si>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</si>
  <si>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</si>
  <si>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</si>
  <si>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</si>
  <si>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</si>
  <si>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</si>
  <si>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</si>
  <si>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</si>
  <si>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</si>
  <si>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</si>
  <si>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</si>
  <si>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</si>
  <si>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</si>
  <si>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</si>
  <si>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</si>
  <si>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</si>
  <si>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</si>
  <si>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</si>
  <si>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</si>
  <si>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</si>
  <si>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</si>
  <si>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</si>
  <si>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</si>
  <si>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</si>
  <si>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</si>
  <si>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</si>
  <si>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</si>
  <si>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</si>
  <si>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</si>
  <si>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</si>
  <si>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</si>
  <si>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</si>
  <si>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</si>
  <si>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</si>
  <si>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</si>
  <si>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</si>
  <si>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</si>
  <si>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</si>
  <si>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</si>
  <si>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</si>
  <si>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</si>
  <si>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</si>
  <si>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</si>
  <si>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</si>
  <si>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</si>
  <si>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</si>
  <si>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</si>
  <si>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</si>
  <si>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</si>
  <si>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</si>
  <si>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</si>
  <si>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</si>
  <si>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</si>
  <si>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</si>
  <si>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</si>
  <si>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</si>
  <si>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</si>
  <si>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</si>
  <si>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</si>
  <si>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</si>
  <si>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</si>
  <si>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</si>
  <si>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</si>
  <si>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</si>
  <si>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</si>
  <si>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</si>
  <si>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</si>
  <si>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</si>
  <si>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</si>
  <si>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</si>
  <si>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</si>
  <si>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</si>
  <si>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</si>
  <si>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</si>
  <si>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</si>
  <si>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</si>
  <si>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</si>
  <si>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</si>
  <si>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</si>
  <si>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</si>
  <si>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</si>
  <si>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</si>
  <si>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</si>
  <si>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</si>
  <si>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</si>
  <si>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</si>
  <si>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</si>
  <si>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</si>
  <si>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</si>
  <si>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</si>
  <si>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</si>
  <si>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</si>
  <si>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</si>
  <si>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</si>
  <si>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</si>
  <si>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</si>
  <si>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</si>
  <si>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</si>
  <si>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</si>
  <si>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</si>
  <si>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</si>
  <si>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</si>
  <si>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</si>
  <si>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</si>
  <si>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</si>
  <si>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</si>
  <si>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</si>
  <si>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</si>
  <si>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</si>
  <si>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</si>
  <si>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</si>
  <si>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</si>
  <si>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</si>
  <si>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</si>
  <si>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</si>
  <si>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</si>
  <si>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</si>
  <si>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</si>
  <si>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</si>
  <si>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</si>
  <si>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</si>
  <si>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</si>
  <si>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</si>
  <si>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</si>
  <si>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</si>
  <si>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</si>
  <si>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</si>
  <si>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</si>
  <si>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</si>
  <si>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</si>
  <si>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</si>
  <si>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</si>
  <si>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</si>
  <si>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</si>
  <si>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</si>
  <si>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</si>
  <si>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</si>
  <si>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</si>
  <si>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</si>
  <si>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</si>
  <si>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</si>
  <si>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</si>
  <si>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</si>
  <si>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</si>
  <si>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</si>
  <si>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</si>
  <si>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</si>
  <si>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</si>
  <si>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</si>
  <si>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</si>
  <si>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</si>
  <si>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</si>
  <si>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</si>
  <si>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</si>
  <si>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</si>
  <si>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</si>
  <si>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</si>
  <si>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</si>
  <si>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</si>
  <si>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</si>
  <si>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</si>
  <si>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</si>
  <si>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</si>
  <si>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</si>
  <si>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</si>
  <si>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</si>
  <si>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</si>
  <si>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</si>
  <si>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</si>
  <si>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</si>
  <si>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</si>
  <si>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</si>
  <si>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</si>
  <si>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</si>
  <si>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</si>
  <si>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</si>
  <si>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</si>
  <si>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</si>
  <si>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</si>
  <si>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</si>
  <si>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</si>
  <si>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</si>
  <si>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</si>
  <si>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</si>
  <si>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</si>
  <si>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</si>
  <si>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</si>
  <si>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</si>
  <si>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</si>
  <si>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</si>
  <si>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</si>
  <si>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</si>
  <si>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</si>
  <si>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</si>
  <si>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</si>
  <si>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</si>
  <si>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</si>
  <si>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</si>
  <si>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</si>
  <si>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</si>
  <si>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</si>
  <si>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</si>
  <si>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</si>
  <si>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</si>
  <si>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</si>
  <si>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</si>
  <si>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</si>
  <si>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</si>
  <si>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</si>
  <si>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</si>
  <si>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</si>
  <si>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</si>
  <si>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</si>
  <si>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</si>
  <si>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</si>
  <si>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</si>
  <si>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</si>
  <si>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</si>
  <si>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</si>
  <si>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</si>
  <si>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</si>
  <si>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</si>
  <si>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</si>
  <si>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</si>
  <si>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</si>
  <si>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</si>
  <si>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</si>
  <si>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</si>
  <si>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</si>
  <si>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</si>
  <si>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</si>
  <si>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</si>
  <si>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</si>
  <si>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</si>
  <si>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</si>
  <si>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</si>
  <si>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</si>
  <si>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</si>
  <si>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</si>
  <si>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</si>
  <si>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</si>
  <si>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</si>
  <si>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</si>
  <si>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</si>
  <si>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</si>
  <si>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</si>
  <si>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</si>
  <si>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</si>
  <si>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</si>
  <si>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</si>
  <si>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</si>
  <si>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</si>
  <si>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</si>
  <si>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</si>
  <si>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</si>
  <si>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</si>
  <si>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</si>
  <si>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</si>
  <si>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</si>
  <si>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</si>
  <si>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</si>
  <si>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</si>
  <si>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</si>
  <si>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</si>
  <si>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</si>
  <si>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</si>
  <si>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</si>
  <si>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</si>
  <si>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</si>
  <si>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</si>
  <si>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</si>
  <si>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</si>
  <si>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</si>
  <si>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</si>
  <si>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</si>
  <si>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</si>
  <si>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</si>
  <si>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</si>
  <si>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</si>
  <si>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</si>
  <si>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</si>
  <si>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</si>
  <si>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</si>
  <si>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</si>
  <si>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</si>
  <si>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</si>
  <si>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</si>
  <si>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</si>
  <si>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</si>
  <si>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</si>
  <si>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</si>
  <si>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</si>
  <si>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</si>
  <si>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</si>
  <si>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</si>
  <si>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</si>
  <si>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</si>
  <si>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</si>
  <si>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</si>
  <si>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</si>
  <si>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</si>
  <si>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</si>
  <si>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</si>
  <si>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</si>
  <si>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</si>
  <si>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</si>
  <si>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</si>
  <si>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</si>
  <si>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</si>
  <si>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</si>
  <si>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</si>
  <si>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</si>
  <si>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</si>
  <si>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</si>
  <si>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</si>
  <si>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</si>
  <si>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</si>
  <si>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</si>
  <si>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</si>
  <si>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</si>
  <si>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</si>
  <si>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</si>
  <si>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</si>
  <si>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</si>
  <si>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PCM-20251023-00001579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</si>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</sst>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290.83733437499905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10.342345949073206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0.20334131944400724</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4.1825115738902241E-2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45953.785760300925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45953.785760300925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45953.785760300925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45953.785760300925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45953.785760300925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45953.785760300925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45953.785760300925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45953.785760300925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45953.785760300925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45953.785760300925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45953.785760300925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45953.785760300925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45953.785760300925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45953.785760300925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45953.785760300925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45953.785760300925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45953.785760300925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45953.785760300925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45953.785760300925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45953.785760300925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45953.785760300925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45953.785760300925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45953.785760300925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45953.785760300925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45953.785760300925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45953.785760300925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45953.785760300925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45953.785760300925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45953.785760300925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45953.785760300925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45953.785760300925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45953.785760300925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45953.785760300925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45953.785760300925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45953.785760300925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45953.785760300925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45953.785760300925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45953.785760300925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45953.785760300925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45953.785760300925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45953.785760300925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45953.785760300925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45953.785760300925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45953.785760300925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45953.785760300925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45953.785760300925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45953.785760300925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45953.785760300925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45953.785760300925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45953.785760300925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45953.785760300925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45953.785760300925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45953.785760300925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45953.785760300925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45953.785760300925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45953.785760300925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45953.785760300925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45953.785760300925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45953.785760300925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45953.785760300925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45953.785760300925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45953.785760300925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45953.785760300925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45953.785760300925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45953.785760300925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45953.785760300925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45953.785760300925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128.78592233796371</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9.289984837960219</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45953.785760300925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45953.785760300925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45953.785760300925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45953.785760300925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45953.785760300925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45953.785760300925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45953.785760300925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45953.785760300925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45953.785760300925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45953.785760300925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45953.785760300925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45953.785760300925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45953.785760300925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45953.785760300925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45953.785760300925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45953.785760300925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45953.785760300925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45953.785760300925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45953.785760300925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45953.785760300925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45953.785760300925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45953.785760300925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45953.785760300925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45953.785760300925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45953.785760300925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45953.785760300925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45953.785760300925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45953.785760300925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45953.785760300925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45953.785760300925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45953.785760300925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45953.785760300925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45953.785760300925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45953.785760300925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45953.785760300925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45953.785760300925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45953.785760300925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45953.785760300925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45953.785760300925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45953.785760300925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45953.785760300925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45953.785760300925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45953.785760300925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45953.785760300925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45953.785760300925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45953.785760300925</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45953.785760300925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45953.785760300925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45953.785760300925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45953.785760300925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45953.785760300925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45953.785760300925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45953.785760300925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45953.785760300925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45953.785760300925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45953.785760300925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45953.785760300925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45953.785760300925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45953.785760300925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45953.785760300925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45953.785760300925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45953.785760300925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45953.785760300925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45953.785760300925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45953.785760300925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45953.785760300925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45953.785760300925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45953.785760300925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45953.785760300925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45953.785760300925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45953.785760300925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45953.785760300925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45953.785760300925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45953.785760300925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45953.785760300925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45953.785760300925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45953.785760300925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45953.785760300925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45953.785760300925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45953.785760300925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45953.785760300925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45953.785760300925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45953.785760300925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45953.785760300925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45953.785760300925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45953.785760300925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45953.785760300925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45953.785760300925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45953.785760300925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45953.785760300925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45953.785760300925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45953.785760300925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45953.785760300925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45953.785760300925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45953.785760300925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45953.785760300925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45953.785760300925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45953.785760300925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45953.785760300925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45953.785760300925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45953.785760300925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45953.785760300925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45953.785760300925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45953.785760300925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45953.785760300925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45953.785760300925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45953.785760300925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45953.785760300925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45953.785760300925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45953.785760300925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45953.785760300925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45953.785760300925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45953.785760300925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45953.785760300925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45953.785760300925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45953.785760300925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45953.785760300925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45953.785760300925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45953.785760300925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45953.785760300925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45953.785760300925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45953.785760300925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45953.785760300925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45953.785760300925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45953.785760300925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45953.785760300925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45953.785760300925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45953.785760300925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45953.785760300925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45953.785760300925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45953.785760300925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45953.785760300925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45953.785760300925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45953.785760300925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45953.785760300925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45953.785760300925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45953.785760300925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45953.785760300925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45953.785760300925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45953.785760300925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45953.785760300925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45953.785760300925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45953.785760300925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45953.785760300925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45953.785760300925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45953.785760300925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45953.785760300925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45953.785760300925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45953.785760300925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45953.785760300925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45953.785760300925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45953.785760300925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45953.785760300925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45953.785760300925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45953.785760300925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45953.785760300925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45953.785760300925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45953.785760300925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45953.785760300925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45953.785760300925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45953.785760300925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45953.785760300925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45953.785760300925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45953.785760300925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45953.785760300925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45953.785760300925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45953.785760300925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45953.785760300925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45953.785760300925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45953.785760300925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45953.785760300925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45953.785760300925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45953.785760300925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45953.785760300925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45953.785760300925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45953.785760300925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45953.785760300925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45953.785760300925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45953.785760300925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45953.785760300925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45953.785760300925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45953.785760300925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45953.785760300925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45953.785760300925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45953.785760300925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45953.785760300925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45953.785760300925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45953.785760300925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45953.78576053241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45953.78576053241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45953.78576053241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45953.78576053241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45953.78576053241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45953.78576053241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45953.78576053241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45953.78576053241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45953.78576053241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45953.78576053241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45953.78576053241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45953.78576053241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45953.78576053241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45953.78576053241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45953.78576053241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45953.78576053241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45953.78576053241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45953.78576053241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45953.78576053241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45953.78576053241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45953.78576053241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45953.78576053241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45953.78576053241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45953.78576053241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45953.78576053241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45953.78576053241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45953.78576053241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45953.78576053241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45953.78576053241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45953.78576053241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45953.78576053241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45953.78576053241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45953.78576053241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45953.78576053241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45953.78576053241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45953.78576053241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45953.78576053241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45953.78576053241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45953.78576053241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45953.78576053241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45953.78576053241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45953.78576053241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45953.78576053241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45953.78576053241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45953.78576053241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45953.78576053241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45953.78576053241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45953.78576053241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45953.78576053241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45953.78576053241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45953.78576053241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45953.78576053241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45953.78576053241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45953.78576053241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45953.78576053241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45953.78576053241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45953.78576053241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45953.78576053241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45953.78576053241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45953.78576053241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45953.78576053241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45953.78576053241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45953.78576053241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45953.78576053241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45953.78576053241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45953.78576053241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45953.78576053241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45953.78576053241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45953.78576053241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45953.78576053241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45953.78576053241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45953.78576053241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45953.78576053241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45953.78576053241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45953.78576053241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45953.78576053241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45953.78576053241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45953.78576053241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45953.78576053241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45953.78576053241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45953.78576053241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45953.78576053241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45953.78576053241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45953.78576053241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45953.78576053241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45953.78576053241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45953.78576053241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45953.78576053241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45953.78576053241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45953.78576053241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45953.78576053241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45953.78576053241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45953.78576053241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45953.78576053241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45953.78576053241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45953.78576053241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45953.78576053241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45953.78576053241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45953.78576053241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45953.78576053241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45953.78576053241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45953.78576053241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45953.78576053241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45953.78576053241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45953.78576053241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45953.78576053241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45953.78576053241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45953.78576053241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45953.78576053241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45953.78576053241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45953.78576053241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45953.78576053241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45953.78576053241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45953.78576053241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45953.78576053241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45953.78576053241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45953.78576053241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45953.78576053241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45953.78576053241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45953.78576053241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45953.78576053241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45953.78576053241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45953.78576053241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45953.78576053241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45953.78576053241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45953.78576053241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45953.78576053241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45953.78576053241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45953.78576053241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45953.78576053241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45953.78576053241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45953.78576053241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45953.78576053241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45953.78576053241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45953.78576053241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45953.78576053241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45953.78576053241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45953.78576053241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45953.78576053241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45953.78576053241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45953.78576053241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45953.78576053241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45953.78576053241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45953.78576053241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45953.78576053241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45953.78576053241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45953.78576053241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45953.78576053241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45953.78576053241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45953.78576053241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45953.78576053241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45953.78576053241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45953.78576053241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45953.78576053241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45953.78576053241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45953.78576053241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45953.78576053241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45953.78576053241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45953.78576053241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45953.78576053241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45953.78576053241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45953.78576053241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45953.78576053241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45953.78576053241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45953.78576053241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45953.78576053241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45953.78576053241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45953.78576053241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45953.78576053241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45953.78576053241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45953.78576053241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45953.78576053241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45953.78576053241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45953.78576053241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45953.78576053241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45953.78576053241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45953.78576053241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45953.78576053241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45953.78576053241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45953.78576053241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45953.78576053241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45953.78576053241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45953.78576053241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45953.78576053241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45953.78576053241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45953.78576053241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45953.78576053241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45953.78576053241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45953.78576053241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45953.78576053241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45953.78576053241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45953.78576053241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45953.78576053241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45953.78576053241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45953.78576053241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45953.78576053241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45953.78576053241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45953.78576053241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45953.78576053241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45953.78576053241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45953.78576053241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45953.78576053241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45953.78576053241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45953.78576053241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45953.78576053241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45953.78576053241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45953.78576053241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45953.78576053241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45953.78576053241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45953.78576053241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45953.78576053241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45953.78576053241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45953.78576053241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45953.78576053241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45953.78576053241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45953.78576053241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45953.78576053241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45953.78576053241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45953.78576053241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45953.78576053241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45953.78576053241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45953.78576053241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45953.78576053241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45953.78576053241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45953.78576053241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45953.78576053241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45953.78576053241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45953.78576053241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45953.78576053241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45953.78576053241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45953.78576053241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45953.78576053241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45953.78576053241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45953.78576053241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45953.78576053241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45953.78576053241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45953.78576053241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45953.78576053241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45953.78576053241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45953.78576053241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45953.78576053241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45953.78576053241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45953.78576053241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45953.78576053241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45953.78576053241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45953.78576053241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45953.78576053241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45953.78576053241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45953.78576053241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45953.78576053241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45953.78576053241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45953.78576053241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45953.78576053241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45953.78576053241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45953.78576053241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45953.78576053241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45953.78576053241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45953.78576053241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45953.78576053241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45953.78576053241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45953.78576053241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45953.78576053241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45953.78576053241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45953.78576053241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45953.78576053241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45953.78576053241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45953.78576053241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45953.78576053241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45953.78576053241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45953.78576053241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45953.78576053241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45953.78576053241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45953.78576053241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45953.78576053241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45953.78576053241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45953.78576053241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45953.78576053241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45953.78576053241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45953.78576053241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45953.78576053241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45953.78576053241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45953.78576053241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45953.78576053241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45953.78576053241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45953.78576053241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45953.78576053241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45953.78576053241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45953.78576053241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45953.78576053241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45953.78576053241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45953.78576053241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45953.78576053241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45953.78576053241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45953.78576053241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45953.78576053241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45953.78576053241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45953.78576053241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45953.78576053241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45953.78576053241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45953.78576053241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45953.78576053241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45953.78576053241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45953.78576053241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45953.78576053241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45953.78576053241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45953.78576053241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45953.78576053241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45953.78576053241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45953.78576053241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45953.78576053241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45953.78576053241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45953.78576053241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45953.78576053241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45953.78576053241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45953.78576053241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45953.78576053241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45953.78576053241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45953.78576053241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45953.78576053241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45953.78576053241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45953.78576053241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45953.78576053241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45953.78576053241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45953.78576053241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45953.78576053241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45953.78576053241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45953.78576053241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45953.78576053241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45953.78576053241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45953.78576053241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45953.78576053241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45953.78576053241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45953.78576053241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45953.78576053241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45953.78576053241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45953.78576053241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45953.78576053241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45953.78576053241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45953.78576053241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45953.78576053241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45953.78576053241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45953.78576053241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45953.78576053241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45953.78576053241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45953.78576053241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45953.78576053241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45953.78576053241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45953.78576053241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45953.78576053241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45953.78576053241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45953.78576053241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45953.78576053241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45953.78576053241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45953.78576053241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45953.78576053241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45953.78576053241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45953.78576053241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45953.78576053241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45953.78576053241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45953.78576053241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45953.78576053241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45953.78576053241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45953.78576053241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45953.78576053241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45953.78576053241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45953.78576053241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45953.78576053241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45953.78576053241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45953.78576053241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45953.78576053241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45953.78576053241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45953.78576053241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45953.78576053241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45953.78576053241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45953.78576053241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45953.78576053241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45953.78576053241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45953.78576053241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45953.78576053241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45953.78576053241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45953.78576053241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45953.78576053241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45953.78576053241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45953.78576053241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45953.78576053241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45953.78576053241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45953.78576053241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45953.78576053241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45953.78576053241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45953.78576053241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45953.78576053241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45953.78576053241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45953.78576053241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45953.78576053241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45953.78576053241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45953.78576053241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45953.78576053241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45953.78576053241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45953.78576053241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45953.78576053241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45953.78576053241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45953.78576053241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45953.78576053241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45953.78576053241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45953.78576053241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45953.78576053241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45953.78576053241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45953.78576053241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45953.78576053241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45953.78576053241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45953.78576053241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45953.78576053241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45953.78576053241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45953.78576053241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45953.78576053241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45953.78576053241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45953.78576053241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45953.78576053241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45953.78576053241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45953.78576053241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45953.78576053241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45953.78576053241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45953.78576053241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45953.78576053241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45953.78576053241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45953.78576053241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45953.78576053241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45953.78576053241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45953.78576053241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45953.78576053241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45953.78576053241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45953.78576053241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45953.78576053241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45953.78576053241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45953.78576053241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45953.78576053241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45953.78576053241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45953.78576053241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45953.78576053241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45953.78576053241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45953.78576053241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45953.78576053241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45953.78576053241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45953.78576053241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45953.78576053241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45953.78576053241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45953.78576053241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45953.78576053241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45953.78576053241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45953.78576053241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45953.78576053241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45953.78576053241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45953.78576053241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45953.78576053241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45953.78576053241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45953.78576053241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45953.78576053241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45953.78576053241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45953.78576053241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45953.78576053241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45953.78576053241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45953.78576053241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45953.78576053241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45953.78576053241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45953.78576053241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45953.78576053241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45953.78576053241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45953.78576053241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45953.78576053241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45953.78576053241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45953.78576053241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45953.78576053241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45953.78576053241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45953.78576053241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45953.78576053241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45953.78576053241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45953.78576053241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45953.78576053241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45953.78576053241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45953.78576053241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45953.78576053241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45953.78576053241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45953.78576053241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45953.78576053241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45953.78576053241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45953.78576053241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45953.78576053241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45953.78576053241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45953.78576053241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45953.78576053241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45953.78576053241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45953.78576053241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45953.78576053241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45953.78576053241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45953.78576053241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45953.78576053241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45953.78576053241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45953.78576053241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45953.78576053241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45953.78576053241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45953.78576053241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45953.78576053241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45953.78576053241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45953.78576053241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45953.78576053241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45953.78576053241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45953.78576053241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45953.78576053241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45953.78576053241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45953.78576053241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45953.78576053241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45953.78576053241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45953.78576053241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45953.78576053241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45953.78576053241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45953.78576053241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45953.78576053241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45953.78576053241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45953.78576053241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45953.78576053241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45953.78576053241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45953.78576053241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45953.78576053241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45953.78576053241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45953.78576053241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45953.78576053241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45953.78576053241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45953.78576053241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45953.78576053241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45953.78576053241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45953.78576053241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45953.78576053241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45953.78576053241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45953.78576053241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45953.78576053241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45953.78576053241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45953.78576053241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45953.78576053241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45953.78576053241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45953.78576053241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45953.78576053241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45953.78576053241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45953.78576053241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45953.78576053241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45953.78576053241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45953.78576053241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45953.78576053241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45953.78576053241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45953.78576053241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45953.78576053241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45953.78576053241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45953.78576053241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45953.78576053241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45953.78576053241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45953.78576053241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45953.78576053241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45953.78576053241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45953.78576053241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45953.78576053241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45953.78576053241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45953.78576053241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45953.78576053241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45953.78576053241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45953.78576053241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45953.78576053241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45953.78576053241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45953.78576053241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45953.78576053241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45953.78576053241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45953.78576053241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45953.78576053241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45953.78576053241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45953.78576053241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45953.78576053241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45953.78576053241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45953.78576053241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45953.78576053241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45953.78576053241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45953.78576053241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45953.78576053241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45953.78576053241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45953.78576053241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45953.78576053241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45953.78576053241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45953.78576053241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45953.78576053241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45953.78576053241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45953.78576053241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45953.78576053241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45953.78576053241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45953.78576053241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45953.78576053241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45953.78576053241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45953.78576053241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45953.78576053241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45953.78576053241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45953.78576053241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45953.78576053241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45953.78576053241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45953.78576053241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45953.78576053241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45953.78576053241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45953.78576053241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45953.78576053241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45953.78576053241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45953.78576053241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45953.78576053241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45953.78576053241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45953.78576053241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45953.78576053241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45953.78576053241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45953.78576053241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45953.78576053241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45953.78576053241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45953.78576053241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45953.78576053241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45953.78576053241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45953.78576053241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45953.78576053241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45953.78576053241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45953.78576053241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45953.78576053241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45953.78576053241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45953.78576053241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45953.78576053241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45953.78576053241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45953.78576053241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45953.78576053241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45953.78576053241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45953.78576053241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45953.78576053241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45953.78576053241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45953.78576053241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45953.78576053241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45953.78576053241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45953.78576053241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45953.78576053241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45953.78576053241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45953.78576053241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45953.78576053241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45953.78576053241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45953.78576053241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45953.78576053241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45953.78576053241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45953.78576053241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45953.78576053241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45953.78576053241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45953.78576053241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45953.78576053241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45953.78576053241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45953.78576053241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45953.78576053241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45953.78576053241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45953.78576053241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45953.78576053241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45953.78576053241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45953.78576053241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45953.78576053241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45953.78576053241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45953.78576053241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45953.78576053241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45953.78576053241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45953.78576053241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45953.78576053241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45953.78576053241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45953.78576053241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45953.78576053241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45953.78576053241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45953.78576053241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45953.78576053241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45953.78576053241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45953.78576053241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45953.78576053241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45953.78576053241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45953.78576053241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45953.78576053241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45953.78576053241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45953.78576053241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45953.78576053241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45953.78576053241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45953.78576053241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45953.78576053241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45953.78576053241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45953.78576053241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45953.78576053241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45953.78576053241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45953.78576053241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45953.78576053241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45953.78576053241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45953.78576053241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45953.78576053241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45953.78576053241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45953.78576053241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45953.78576053241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45953.78576053241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45953.78576053241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45953.78576053241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45953.78576053241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45953.78576053241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45953.78576053241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45953.78576053241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45953.78576053241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45953.78576053241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45953.78576053241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45953.78576053241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45953.78576053241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45953.78576053241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45953.78576053241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45953.78576053241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45953.78576053241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45953.78576053241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45953.78576053241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45953.78576053241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45953.78576053241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45953.78576053241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45953.78576053241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45953.78576053241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45953.78576053241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45953.78576053241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45953.78576053241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45953.78576053241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45953.78576053241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45953.78576053241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45953.78576053241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45953.78576053241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45953.78576053241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45953.78576053241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45953.78576053241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45953.78576053241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45953.78576053241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45953.78576053241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45953.78576053241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45953.78576053241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45953.78576053241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45953.78576053241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45953.78576053241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45953.78576053241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45953.78576053241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45953.78576053241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45953.78576053241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45953.78576053241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45953.78576053241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45953.78576053241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45953.78576053241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45953.78576053241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45953.78576053241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45953.78576053241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45953.78576053241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45953.78576053241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45953.78576053241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45953.78576053241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45953.78576053241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45953.78576053241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45953.78576053241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45953.78576053241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45953.78576053241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45953.78576053241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45953.78576053241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45953.78576053241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45953.78576053241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45953.78576053241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45953.78576053241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45953.78576053241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45953.78576053241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45953.78576053241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45953.78576053241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45953.78576053241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45953.78576053241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45953.78576053241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45953.78576053241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45953.78576053241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45953.78576053241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45953.78576053241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45953.78576053241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45953.78576053241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45953.78576053241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45953.78576053241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45953.78576053241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45953.78576053241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45953.78576053241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45953.78576053241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45953.78576053241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45953.78576053241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45953.78576053241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45953.78576053241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45953.78576053241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45953.78576053241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45953.78576053241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45953.78576053241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45953.78576053241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45953.78576053241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45953.78576053241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45953.78576053241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45953.78576053241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45953.78576053241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45953.78576053241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45953.78576053241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45953.78576053241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45953.78576053241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45953.78576053241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45953.78576053241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45953.78576053241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45953.78576053241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45953.78576053241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45953.78576053241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45953.78576053241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45953.78576053241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45953.78576053241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45953.78576053241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45953.78576053241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45953.78576053241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45953.78576053241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45953.78576053241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45953.78576053241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45953.78576053241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45953.78576053241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45953.78576053241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45953.78576053241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45953.78576053241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45953.78576053241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45953.78576053241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45953.78576053241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45953.78576053241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45953.78576053241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45953.78576053241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45953.78576053241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45953.78576053241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45953.78576053241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45953.78576053241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45953.78576053241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45953.78576053241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45953.78576053241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45953.78576053241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45953.78576053241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45953.78576053241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45953.78576053241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45953.78576053241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45953.78576053241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45953.78576053241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45953.78576053241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45953.78576053241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45953.78576053241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45953.78576053241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45953.78576053241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45953.78576053241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45953.78576053241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45953.78576053241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45953.78576053241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45953.78576053241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45953.78576053241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45953.78576053241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45953.78576053241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45953.78576053241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45953.78576053241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45953.78576053241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45953.78576053241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45953.78576053241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45953.78576053241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45953.78576053241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45953.78576053241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45953.78576053241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45953.78576053241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45953.78576053241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45953.78576053241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45953.78576053241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45953.78576053241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45953.78576053241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45953.78576053241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45953.78576053241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45953.78576053241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45953.78576053241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45953.78576053241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45953.78576053241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45953.78576053241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45953.78576053241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45953.78576053241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45953.78576053241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45953.78576053241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45953.78576053241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45953.78576053241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45953.78576053241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45953.78576053241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45953.78576053241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45953.78576053241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45953.78576053241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45953.78576053241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45953.78576053241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45953.78576053241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45953.78576053241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45953.78576053241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45953.78576053241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45953.78576053241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45953.78576053241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45953.78576053241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45953.78576053241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45953.78576053241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45953.78576053241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45953.78576053241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45953.78576053241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45953.78576053241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45953.78576053241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45953.78576053241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45953.78576053241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45953.78576053241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45953.78576053241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45953.78576053241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45953.78576053241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45953.78576053241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45953.78576053241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45953.78576053241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45953.78576053241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45953.78576053241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45953.78576053241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45953.78576053241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45953.78576053241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45953.78576053241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45953.78576053241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45953.78576053241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45953.78576053241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45953.78576053241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45953.78576053241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45953.78576053241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45953.78576053241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45953.78576053241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45953.78576053241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45953.78576053241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45953.78576053241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45953.78576053241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45953.78576053241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45953.78576053241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45953.78576053241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45953.78576053241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45953.78576053241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45953.78576053241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45953.78576053241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45953.78576053241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45953.78576053241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45953.78576053241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45953.78576053241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45953.78576053241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45953.78576053241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45953.78576053241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45953.78576053241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45953.78576053241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45953.78576053241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45953.78576053241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45953.78576053241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45953.78576053241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45953.78576053241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45953.78576053241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45953.78576053241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45953.78576053241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45953.78576053241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45953.78576053241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45953.78576053241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45953.78576053241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45953.78576053241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45953.78576053241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45953.78576053241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45953.78576053241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45953.78576053241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45953.78576053241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45953.78576053241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45953.78576053241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45953.78576053241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45953.78576053241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45953.78576053241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45953.78576053241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45953.78576053241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45953.78576053241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45953.78576053241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45953.78576053241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45953.78576053241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45953.78576053241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45953.78576053241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250.30504270832898</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0.1510380787003669</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3.1593634259479586E-2</v>
      </c>
      <c r="H4" s="125">
        <v>45953.748692129629</v>
      </c>
      <c r="I4" s="121" t="str">
        <f>IFERROR(VLOOKUP(D4,DB!A:F,6,0),"")</f>
        <v>Generator-SG</v>
      </c>
      <c r="J4" s="121" t="str">
        <f>IFERROR(VLOOKUP(D4,DB!A:G,7,0),"")</f>
        <v>Dead</v>
      </c>
      <c r="K4" s="127" t="s">
        <v>39096</v>
      </c>
      <c r="L4" s="123" t="str">
        <f>IFERROR(VLOOKUP(D4,DB!A:I,9,0),"")</f>
        <v>Latis</v>
      </c>
    </row>
    <row r="5" spans="1:16" ht="15" customHeight="1">
      <c r="A5" s="121" t="s">
        <v>39097</v>
      </c>
      <c r="B5" s="121" t="str">
        <f>IFERROR(VLOOKUP(D5,DB!A:K,11,0),"")</f>
        <v>R4</v>
      </c>
      <c r="C5" s="122">
        <v>1</v>
      </c>
      <c r="D5" s="95" t="s">
        <v>33649</v>
      </c>
      <c r="E5" s="100" t="s">
        <v>38998</v>
      </c>
      <c r="F5" s="125"/>
      <c r="G5" s="126">
        <f ca="1">IFERROR(NOW()-F5,"")</f>
        <v>45953.785760300925</v>
      </c>
      <c r="H5" s="125">
        <v>45953.743101851855</v>
      </c>
      <c r="I5" s="121" t="str">
        <f>IFERROR(VLOOKUP(D5,DB!A:F,6,0),"")</f>
        <v>Generator-SG</v>
      </c>
      <c r="J5" s="121" t="str">
        <f>IFERROR(VLOOKUP(D5,DB!A:G,7,0),"")</f>
        <v>Vandalized</v>
      </c>
      <c r="K5" s="127" t="s">
        <v>39098</v>
      </c>
      <c r="L5" s="123" t="str">
        <f>IFERROR(VLOOKUP(D5,DB!A:I,9,0),"")</f>
        <v>Latis</v>
      </c>
    </row>
    <row r="6" spans="1:16" ht="15" customHeight="1">
      <c r="A6" s="121" t="s">
        <v>39099</v>
      </c>
      <c r="B6" s="121" t="str">
        <f>IFERROR(VLOOKUP(D6,DB!A:K,11,0),"")</f>
        <v>R4</v>
      </c>
      <c r="C6" s="122">
        <v>2</v>
      </c>
      <c r="D6" s="95" t="s">
        <v>36513</v>
      </c>
      <c r="E6" s="100" t="s">
        <v>38998</v>
      </c>
      <c r="F6" s="125">
        <v>45953.678472222222</v>
      </c>
      <c r="G6" s="126">
        <f ca="1">IFERROR(NOW()-F6,"")</f>
        <v>0.10728796296461951</v>
      </c>
      <c r="H6" s="125">
        <v>45953.769930555558</v>
      </c>
      <c r="I6" s="121" t="str">
        <f>IFERROR(VLOOKUP(D6,DB!A:F,6,0),"")</f>
        <v>SCECO</v>
      </c>
      <c r="J6" s="121" t="str">
        <f>IFERROR(VLOOKUP(D6,DB!A:G,7,0),"")</f>
        <v>Dead</v>
      </c>
      <c r="K6" s="127" t="s">
        <v>39098</v>
      </c>
      <c r="L6" s="123" t="str">
        <f>IFERROR(VLOOKUP(D6,DB!A:I,9,0),"")</f>
        <v>Latis</v>
      </c>
    </row>
    <row r="7" spans="1:16" ht="15" customHeight="1">
      <c r="A7" s="121"/>
      <c r="B7" s="121" t="str">
        <f>IFERROR(VLOOKUP(D7,DB!A:K,11,0),"")</f>
        <v/>
      </c>
      <c r="C7" s="122"/>
      <c r="D7" s="95"/>
      <c r="E7" s="100"/>
      <c r="F7" s="125"/>
      <c r="G7" s="126">
        <f ca="1">IFERROR(NOW()-F7,"")</f>
        <v>45953.785760300925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45953.785760300925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45953.785760300925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45953.785760300925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45953.785760300925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45953.785760300925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45953.785760300925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45953.785760300925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45953.785760300925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45953.785760300925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45953.785760300925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45953.785760300925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45953.785760300925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45953.785760300925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45953.785760300925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45953.785760300925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45953.785760300925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45953.785760300925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45953.785760300925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45953.785760300925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45953.785760300925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45953.785760300925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45953.785760300925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45953.785760300925</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45953.785760300925</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45953.785760300925</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45953.785760300925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45953.785760300925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45953.785760300925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45953.785760300925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45953.785760300925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45953.785760300925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45953.785760300925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45953.785760300925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45953.785760300925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45953.785760300925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45953.785760300925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45953.785760300925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45953.785760300925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45953.785760300925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45953.785760300925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45953.785760300925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45953.785760300925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45953.785760300925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45953.785760300925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45953.785760300925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45953.785760300925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45953.785760300925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45953.785760300925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45953.785760300925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45953.785760300925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45953.785760300925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45953.785760300925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45953.785760300925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45953.785760300925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45953.785760300925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45953.785760300925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45953.785760300925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45953.785760300925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45953.785760300925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45953.785760300925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45953.785760300925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45953.785760300925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45953.785760300925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45953.785760300925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45953.785760300925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45953.785760300925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45953.785760300925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45953.785760300925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45953.785760300925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45953.785760300925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45953.785760300925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45953.785760300925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45953.785760300925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45953.785760300925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45953.785760300925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45953.785760300925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45953.785760300925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45953.785760300925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45953.785760300925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45953.785760300925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45953.785760300925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45953.785760300925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45953.785760300925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45953.785760300925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45953.785760300925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45953.785760300925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45953.785760300925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45953.785760300925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45953.785760300925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45953.785760300925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45953.785760300925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45953.785760300925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45953.785760300925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45953.785760300925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45953.785760300925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45953.785760300925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45953.785760300925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45953.785760300925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45953.785760300925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45953.785760300925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45953.785760300925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45953.785760300925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45953.785760300925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45953.785760300925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45953.785760300925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45953.785760300925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45953.785760300925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45953.785760300925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45953.785760300925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45953.785760300925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45953.785760300925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45953.785760300925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45953.785760300925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45953.785760300925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45953.785760300925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45953.785760300925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45953.785760300925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45953.785760300925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45953.785760300925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45953.785760300925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45953.785760300925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45953.785760300925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45953.785760300925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45953.785760300925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45953.785760300925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45953.785760300925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45953.785760300925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45953.785760300925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45953.785760300925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45953.785760300925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45953.785760300925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45953.785760300925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45953.785760300925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45953.785760300925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45953.785760300925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45953.785760300925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45953.785760300925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45953.785760300925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45953.785760300925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45953.785760300925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45953.785760300925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45953.785760300925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45953.785760300925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45953.785760300925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45953.785760300925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45953.785760300925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45953.785760300925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45953.785760300925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45953.785760300925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45953.785760300925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45953.785760300925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45953.785760300925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45953.785760300925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45953.785760300925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45953.785760300925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45953.785760300925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45953.785760300925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45953.785760300925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45953.785760300925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45953.785760300925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45953.785760300925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45953.785760300925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45953.785760300925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45953.785760300925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45953.785760300925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45953.785760300925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45953.785760300925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45953.785760300925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45953.785760300925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45953.785760300925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45953.785760300925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45953.785760300925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45953.785760300925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45953.785760300925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45953.785760300925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45953.785760300925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45953.785760300925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45953.785760300925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45953.785760300925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45953.785760300925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45953.785760300925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45953.785760300925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45953.785760300925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45953.785760300925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45953.785760300925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45953.785760300925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45953.785760300925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45953.785760300925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45953.785760300925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45953.785760300925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45953.785760300925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45953.785760300925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45953.785760300925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45953.785760300925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45953.785760300925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45953.785760300925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45953.785760300925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45953.785760300925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45953.785760300925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45953.785760300925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45953.785760300925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45953.785760300925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45953.785760300925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45953.785760300925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45953.785760300925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45953.785760300925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45953.785760300925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45953.785760300925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45953.785760300925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45953.785760300925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45953.785760300925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45953.785760300925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45953.785760300925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45953.785760300925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45953.785760300925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45953.785760300925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45953.785760300925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45953.785760300925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45953.785760300925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45953.785760300925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45953.785760300925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45953.785760300925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45953.785760300925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45953.785760300925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45953.785760300925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45953.785760300925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45953.785760300925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45953.785760300925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45953.785760300925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45953.785760300925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45953.785760300925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45953.785760300925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45953.785760300925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45953.785760300925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45953.785760300925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45953.785760300925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45953.785760300925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45953.785760300925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45953.785760300925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45953.785760300925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45953.785760300925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45953.785760300925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45953.785760300925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45953.785760300925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45953.785760300925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45953.785760300925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45953.785760300925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45953.785760300925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45953.785760300925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45953.785760300925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45953.785760300925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45953.785760300925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45953.785760300925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45953.785760300925</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45953.785760300925</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39100</v>
      </c>
      <c r="B2" s="37" t="str">
        <f>IFERROR(VLOOKUP(D2,DB!A:K,11,0),"")</f>
        <v>R5</v>
      </c>
      <c r="C2" s="37">
        <v>3</v>
      </c>
      <c r="D2" s="120" t="s">
        <v>36034</v>
      </c>
      <c r="E2" s="37" t="s">
        <v>38998</v>
      </c>
      <c r="F2" s="38">
        <v>45891.832060185188</v>
      </c>
      <c r="G2" s="146">
        <f ca="1">IFERROR(NOW()-F2,"")</f>
        <v>61.953700115736865</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39083</v>
      </c>
      <c r="F3" s="38">
        <v>45926.188877314817</v>
      </c>
      <c r="G3" s="146">
        <f t="shared" ref="G3" ca="1" si="0">IFERROR(NOW()-F3,"")</f>
        <v>27.59688298610854</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9.0141862268501427</v>
      </c>
      <c r="H4" s="38">
        <v>45944.676192129627</v>
      </c>
      <c r="I4" s="37" t="str">
        <f>IFERROR(VLOOKUP(D4,DB!A:F,6,0),"")</f>
        <v>SCECO</v>
      </c>
      <c r="J4" s="37" t="str">
        <f>IFERROR(VLOOKUP(D4,DB!A:G,7,0),"")</f>
        <v>Dead</v>
      </c>
      <c r="K4" s="37" t="s">
        <v>39105</v>
      </c>
      <c r="L4" s="37" t="str">
        <f>IFERROR(VLOOKUP(D4,DB!A:I,9,0),"")</f>
        <v>Latis</v>
      </c>
    </row>
    <row r="5" spans="1:13" ht="48" customHeight="1">
      <c r="A5" s="154" t="s">
        <v>39106</v>
      </c>
      <c r="B5" s="154" t="str">
        <f>IFERROR(VLOOKUP(D5,DB!A:K,11,0),"")</f>
        <v>R5</v>
      </c>
      <c r="C5" s="154">
        <v>1</v>
      </c>
      <c r="D5" s="154" t="s">
        <v>34781</v>
      </c>
      <c r="E5" s="154" t="s">
        <v>39083</v>
      </c>
      <c r="F5" s="155">
        <v>45948.661111111112</v>
      </c>
      <c r="G5" s="156">
        <f ca="1">IFERROR(NOW()-F5,"")</f>
        <v>5.1246491898127715</v>
      </c>
      <c r="H5" s="155">
        <v>45948.661111111112</v>
      </c>
      <c r="I5" s="154" t="str">
        <f>IFERROR(VLOOKUP(D5,DB!A:F,6,0),"")</f>
        <v>SCECO</v>
      </c>
      <c r="J5" s="154" t="str">
        <f>IFERROR(VLOOKUP(D5,DB!A:G,7,0),"")</f>
        <v>Dead</v>
      </c>
      <c r="K5" s="154" t="s">
        <v>39107</v>
      </c>
      <c r="L5" s="154" t="str">
        <f>IFERROR(VLOOKUP(D5,DB!A:I,9,0),"")</f>
        <v>Latis</v>
      </c>
    </row>
    <row r="6" spans="1:13" ht="15">
      <c r="A6" s="154" t="s">
        <v>39108</v>
      </c>
      <c r="B6" s="154" t="str">
        <f>IFERROR(VLOOKUP(D6,DB!A:K,11,0),"")</f>
        <v>R5</v>
      </c>
      <c r="C6" s="154">
        <v>1</v>
      </c>
      <c r="D6" s="154" t="s">
        <v>37837</v>
      </c>
      <c r="E6" s="154" t="s">
        <v>39083</v>
      </c>
      <c r="F6" s="155">
        <v>45953.746342592596</v>
      </c>
      <c r="G6" s="156">
        <f ca="1">IFERROR(NOW()-F6,"")</f>
        <v>3.9417708328983281E-2</v>
      </c>
      <c r="H6" s="155">
        <v>45953.735613425924</v>
      </c>
      <c r="I6" s="154" t="str">
        <f>IFERROR(VLOOKUP(D6,DB!A:F,6,0),"")</f>
        <v>SCECO</v>
      </c>
      <c r="J6" s="154" t="str">
        <f>IFERROR(VLOOKUP(D6,DB!A:G,7,0),"")</f>
        <v>No BB Shifted</v>
      </c>
      <c r="K6" s="154" t="s">
        <v>39109</v>
      </c>
      <c r="L6" s="154" t="str">
        <f>IFERROR(VLOOKUP(D6,DB!A:I,9,0),"")</f>
        <v>Latis</v>
      </c>
    </row>
    <row r="7" spans="1:13" ht="15">
      <c r="A7" s="160"/>
      <c r="B7" s="160" t="str">
        <f>IFERROR(VLOOKUP(D7,DB!A:K,11,0),"")</f>
        <v/>
      </c>
      <c r="C7" s="160"/>
      <c r="D7" s="160"/>
      <c r="E7" s="160"/>
      <c r="F7" s="161"/>
      <c r="G7" s="162">
        <f ca="1">IFERROR(NOW()-F7,"")</f>
        <v>45953.785760300925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45953.785760300925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45953.785760300925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45953.785760300925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45953.785760300925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45953.785760300925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45953.785760300925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45953.785760300925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45953.785760300925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45953.785760300925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45953.785760300925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45953.785760300925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45953.785760300925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45953.785760300925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45953.785760300925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45953.785760300925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45953.785760300925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45953.785760300925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45953.785760300925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45953.785760300925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45953.785760300925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45953.785760300925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45953.785760300925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45953.785760300925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45953.785760300925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45953.785760300925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45953.785760300925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45953.785760300925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45953.785760300925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45953.785760300925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45953.785760300925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45953.785760300925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45953.785760300925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45953.785760300925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45953.785760300925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45953.785760300925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45953.785760300925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45953.785760300925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45953.785760300925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45953.785760300925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45953.785760300925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45953.785760300925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45953.785760300925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45953.785760300925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45953.785760300925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45953.785760300925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45953.785760300925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45953.785760300925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45953.785760300925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45953.785760300925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45953.785760300925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45953.785760300925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45953.785760300925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45953.785760300925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45953.785760300925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45953.785760300925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45953.785760300925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45953.785760300925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45953.785760300925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45953.785760300925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45953.785760300925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45953.785760300925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45953.785760300925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45953.785760300925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45953.785760300925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45953.785760300925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45953.785760300925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45953.785760300925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45953.785760300925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45953.785760300925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45953.785760300925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45953.785760300925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45953.785760300925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45953.785760300925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45953.785760300925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45953.785760300925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45953.785760300925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45953.785760300925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45953.785760300925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45953.785760300925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45953.785760300925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45953.785760300925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45953.785760300925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45953.785760300925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45953.785760300925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45953.785760300925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45953.785760300925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45953.785760300925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45953.785760300925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45953.785760300925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45953.785760300925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45953.785760300925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45953.785760300925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45953.785760300925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45953.785760300925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45953.785760300925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45953.785760300925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45953.785760300925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45953.785760300925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45953.785760300925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45953.785760300925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45953.785760300925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45953.785760300925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45953.785760300925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45953.785760300925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45953.785760300925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45953.785760300925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45953.785760300925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45953.785760300925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45953.785760300925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45953.785760300925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45953.785760300925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45953.785760300925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45953.785760300925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45953.785760300925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45953.785760300925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45953.785760300925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45953.785760300925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45953.785760300925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45953.785760300925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45953.785760300925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45953.785760300925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45953.785760300925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45953.785760300925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45953.785760300925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45953.785760300925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45953.785760300925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45953.785760300925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45953.785760300925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45953.785760300925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45953.785760300925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45953.785760300925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45953.785760300925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45953.785760300925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45953.785760300925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45953.785760300925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45953.785760300925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45953.785760300925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45953.785760300925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45953.785760300925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45953.785760300925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45953.785760300925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45953.785760300925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45953.785760300925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45953.785760300925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45953.785760300925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45953.785760300925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45953.785760300925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45953.785760300925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45953.785760300925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45953.785760300925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45953.785760300925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45953.785760300925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45953.785760300925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45953.785760300925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45953.785760300925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45953.785760300925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45953.785760300925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45953.785760300925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45953.785760300925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45953.785760300925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45953.785760300925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45953.785760300925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45953.785760300925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45953.785760300925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45953.785760300925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45953.785760300925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45953.785760300925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45953.785760300925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45953.785760300925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45953.785760300925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45953.785760300925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45953.785760300925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45953.785760300925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45953.785760300925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45953.785760300925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45953.785760300925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45953.785760300925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45953.785760300925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45953.785760300925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45953.785760300925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45953.785760300925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45953.785760300925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45953.785760300925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45953.785760300925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45953.785760300925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45953.785760300925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45953.785760300925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45953.785760300925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45953.785760300925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45953.785760300925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45953.785760300925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45953.785760300925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45953.785760300925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45953.785760300925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45953.785760300925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45953.785760300925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45953.785760300925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45953.785760300925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45953.785760300925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45953.785760300925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45953.785760300925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45953.785760300925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45953.785760300925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45953.785760300925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45953.785760300925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45953.785760300925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45953.785760300925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45953.785760300925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45953.785760300925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45953.785760300925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45953.785760300925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45953.785760300925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45953.785760300925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45953.785760300925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45953.785760300925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45953.785760300925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45953.785760300925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45953.785760300925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45953.785760300925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45953.785760300925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45953.785760300925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45953.785760300925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45953.785760300925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45953.785760300925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45953.785760300925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45953.785760300925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45953.785760300925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45953.785760300925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45953.785760300925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45953.785760300925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45953.785760300925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45953.785760300925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45953.785760300925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45953.785760300925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45953.785760300925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45953.785760300925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45953.785760300925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45953.785760300925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45953.785760300925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45953.785760300925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45953.785760300925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45953.785760300925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45953.785760300925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45953.785760300925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45953.785760300925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45953.785760300925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45953.785760300925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45953.785760300925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45953.785760300925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45953.785760300925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45953.785760300925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45953.785760300925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45953.785760300925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45953.785760300925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45953.785760300925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45953.785760300925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45953.785760300925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45953.785760300925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45953.785760300925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45953.785760300925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45953.785760300925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45953.785760300925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45953.785760300925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45953.785760300925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45953.785760300925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45953.785760300925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45953.785760300925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45953.785760300925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45953.785760300925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45953.785760300925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45953.785760300925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45953.785760300925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45953.785760300925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45953.785760300925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45953.785760300925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45953.785760300925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45953.785760300925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45953.785760300925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45953.785760300925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45953.785760300925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45953.785760300925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45953.785760300925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45953.785760300925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45953.785760300925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45953.785760300925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45953.785760300925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45953.785760300925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45953.785760300925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45953.785760300925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45953.785760300925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45953.785760300925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45953.785760300925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45953.785760300925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45953.785760300925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45953.785760300925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45953.785760300925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45953.785760300925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45953.785760300925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45953.785760300925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45953.785760300925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45953.785760300925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45953.785760300925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45953.785760300925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45953.785760300925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45953.785760300925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45953.785760300925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45953.785760300925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45953.785760300925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45953.785760300925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45953.785760300925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45953.785760300925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45953.785760300925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45953.785760300925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45953.785760300925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45953.785760300925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45953.785760300925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45953.785760300925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45953.785760300925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45953.785760300925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45953.785760300925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45953.785760300925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45953.785760300925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45953.785760300925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45953.785760300925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45953.785760300925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45953.785760300925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45953.785760300925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45953.785760300925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45953.785760300925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45953.785760300925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45953.785760300925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45953.785760300925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45953.785760300925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45953.785760300925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45953.785760300925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45953.785760300925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45953.785760300925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45953.785760300925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45953.785760300925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45953.785760300925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45953.785760300925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45953.785760300925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45953.785760300925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45953.785760300925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45953.785760300925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45953.785760300925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45953.785760300925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45953.785760300925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45953.785760300925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45953.785760300925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45953.785760300925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45953.785760300925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45953.785760300925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45953.785760300925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45953.785760300925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45953.785760300925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45953.785760300925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45953.785760300925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45953.785760300925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45953.785760300925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45953.785760300925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45953.785760300925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45953.785760300925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45953.785760300925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45953.785760300925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45953.785760300925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45953.785760300925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45953.785760300925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45953.785760300925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45953.785760300925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45953.785760300925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45953.785760300925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45953.785760300925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45953.785760300925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45953.785760300925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45953.785760300925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45953.785760300925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45953.785760300925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45953.785760300925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45953.785760300925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45953.785760300925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45953.785760300925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45953.785760300925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45953.785760300925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45953.785760300925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45953.785760300925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45953.785760300925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45953.785760300925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45953.785760300925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45953.785760300925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45953.785760300925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45953.785760300925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45953.785760300925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45953.785760300925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45953.785760300925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45953.785760300925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45953.785760300925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45953.785760300925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45953.785760300925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45953.785760300925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45953.785760300925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45953.785760300925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45953.785760300925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45953.785760300925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45953.785760300925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45953.785760300925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45953.785760300925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45953.785760300925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45953.785760300925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45953.785760300925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45953.785760300925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45953.785760300925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45953.785760300925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45953.785760300925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45953.785760300925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45953.785760300925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45953.785760300925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45953.785760300925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45953.785760300925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45953.785760300925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45953.785760300925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45953.785760300925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45953.785760300925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45953.785760300925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45953.785760300925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45953.785760300925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45953.785760300925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45953.785760300925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45953.785760300925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45953.785760300925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45953.785760300925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45953.785760300925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45953.785760300925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45953.785760300925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45953.785760300925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45953.785760300925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45953.785760300925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45953.785760300925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45953.785760300925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45953.785760300925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45953.785760300925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45953.785760300925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45953.785760300925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45953.785760300925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45953.785760300925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45953.785760300925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45953.785760300925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45953.785760300925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45953.785760300925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45953.785760300925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45953.785760300925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45953.785760300925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45953.785760300925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45953.785760300925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45953.785760300925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45953.785760300925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45953.785760300925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45953.785760300925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45953.785760300925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45953.785760300925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45953.785760300925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45953.785760300925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45953.785760300925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45953.785760300925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45953.785760300925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45953.785760300925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45953.785760300925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45953.785760300925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45953.785760300925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45953.785760300925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45953.785760300925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45953.785760300925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45953.785760300925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45953.785760300925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45953.785760300925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45953.785760300925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45953.785760300925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45953.785760300925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45953.785760300925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45953.785760300925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45953.785760300925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45953.785760300925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45953.785760300925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45953.785760300925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45953.785760300925</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39110</v>
      </c>
      <c r="B2" s="105" t="str">
        <f>IFERROR(VLOOKUP(D2,DB!A:K,11,0),"")</f>
        <v>R6</v>
      </c>
      <c r="C2" s="107">
        <v>3</v>
      </c>
      <c r="D2" s="105" t="s">
        <v>38954</v>
      </c>
      <c r="E2" s="108" t="s">
        <v>39083</v>
      </c>
      <c r="F2" s="109">
        <v>45953.75675925926</v>
      </c>
      <c r="G2" s="78">
        <f ca="1">IFERROR(NOW()-F2,"-")</f>
        <v>2.9001041664741933E-2</v>
      </c>
      <c r="H2" s="109">
        <v>45953.740046296298</v>
      </c>
      <c r="I2" s="105" t="str">
        <f>IFERROR(VLOOKUP(D2,DB!A:F,6,0),"")</f>
        <v>SCECO</v>
      </c>
      <c r="J2" s="104" t="str">
        <f>IFERROR(VLOOKUP(D2,DB!A:G,7,0),"")</f>
        <v>Vandalized</v>
      </c>
      <c r="K2" s="110" t="s">
        <v>39111</v>
      </c>
      <c r="L2" s="111" t="str">
        <f>IFERROR(VLOOKUP(D2,DB!A:I,9,0),"")</f>
        <v>Latis</v>
      </c>
    </row>
    <row r="3" spans="1:16383" ht="31.5" customHeight="1">
      <c r="A3" s="106"/>
      <c r="B3" s="105" t="str">
        <f>IFERROR(VLOOKUP(D3,DB!A:K,11,0),"")</f>
        <v/>
      </c>
      <c r="C3" s="107"/>
      <c r="D3" s="105"/>
      <c r="E3" s="108"/>
      <c r="F3" s="109"/>
      <c r="G3" s="78">
        <f ca="1">IFERROR(NOW()-F3,"-")</f>
        <v>45953.785760300925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45953.785760300925</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45953.785760300925</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45953.785760300925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45953.785760300925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45953.785760300925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45953.785760300925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45953.785760300925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45953.785760300925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45953.785760300925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45953.785760300925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45953.785760300925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45953.785760300925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45953.785760300925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45953.785760300925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45953.785760300925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45953.785760300925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45953.785760300925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45953.785760300925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45953.785760300925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45953.785760300925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45953.785760300925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45953.785760300925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45953.785760300925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45953.785760300925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45953.785760300925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45953.785760300925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45953.785760300925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45953.785760300925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45953.785760300925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45953.785760300925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45953.785760300925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45953.785760300925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45953.785760300925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45953.785760300925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45953.785760300925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45953.785760300925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45953.785760300925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45953.785760300925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45953.785760300925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45953.785760300925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45953.785760300925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45953.785760300925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45953.785760300925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45953.785760300925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45953.785760300925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45953.785760300925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45953.785760300925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45953.785760300925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45953.785760300925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45953.785760300925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45953.785760300925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45953.785760300925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45953.785760300925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45953.785760300925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45953.785760300925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45953.785760300925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45953.785760300925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45953.785760300925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45953.785760300925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45953.785760300925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45953.785760300925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45953.785760300925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45953.785760300925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45953.785760300925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45953.785760300925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45953.785760300925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45953.785760300925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45953.785760300925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45953.785760300925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45953.785760300925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45953.785760300925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45953.785760300925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45953.785760300925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45953.785760300925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45953.785760300925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45953.785760300925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45953.785760300925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45953.785760300925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45953.785760300925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45953.785760300925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45953.785760300925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45953.785760300925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45953.785760300925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45953.785760300925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45953.785760300925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45953.785760300925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45953.785760300925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45953.785760300925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45953.785760300925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45953.785760300925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45953.785760300925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45953.785760300925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45953.785760300925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45953.785760300925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45953.785760300925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45953.785760300925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45953.785760300925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45953.785760300925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45953.785760300925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45953.785760300925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45953.785760300925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45953.785760300925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45953.785760300925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45953.785760300925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45953.785760300925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45953.785760300925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45953.785760300925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45953.785760300925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45953.785760300925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45953.785760300925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45953.785760300925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45953.785760300925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45953.785760300925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45953.785760300925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45953.785760300925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45953.785760300925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45953.785760300925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45953.785760300925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45953.785760300925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45953.785760300925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45953.785760300925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45953.785760300925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45953.785760300925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45953.785760300925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45953.785760300925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45953.785760300925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45953.785760300925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45953.785760300925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45953.785760300925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45953.785760300925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45953.785760300925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45953.785760300925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45953.785760300925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45953.785760300925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45953.785760300925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45953.785760300925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45953.785760300925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45953.785760300925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45953.785760300925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45953.785760300925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45953.785760300925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45953.785760300925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45953.785760300925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45953.785760300925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45953.785760300925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45953.785760300925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45953.785760300925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45953.785760300925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45953.785760300925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45953.785760300925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45953.785760300925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45953.785760300925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45953.785760300925</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